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firstSheet="3" activeTab="8"/>
  </bookViews>
  <sheets>
    <sheet name="adjusted (2)" sheetId="1" r:id="rId1"/>
    <sheet name="raw" sheetId="2" r:id="rId2"/>
    <sheet name="aggregate" sheetId="3" r:id="rId3"/>
    <sheet name="adjustments" sheetId="4" r:id="rId4"/>
    <sheet name="control totals" sheetId="5" r:id="rId5"/>
    <sheet name="NHE04" sheetId="6" r:id="rId6"/>
    <sheet name="Chart2" sheetId="7" r:id="rId7"/>
    <sheet name="Chart3" sheetId="8" r:id="rId8"/>
    <sheet name="Chart4" sheetId="9" r:id="rId9"/>
    <sheet name="adjusted" sheetId="10" r:id="rId10"/>
  </sheets>
  <definedNames/>
  <calcPr fullCalcOnLoad="1"/>
</workbook>
</file>

<file path=xl/sharedStrings.xml><?xml version="1.0" encoding="utf-8"?>
<sst xmlns="http://schemas.openxmlformats.org/spreadsheetml/2006/main" count="723" uniqueCount="103">
  <si>
    <t>Age</t>
  </si>
  <si>
    <t>SELF_peradj_smu</t>
  </si>
  <si>
    <t>PRIVATE_INSURANCE_peradj_smu</t>
  </si>
  <si>
    <t>OTHER_PRIVATE_peradj_smu</t>
  </si>
  <si>
    <t>MEDICARE_peradj_smu</t>
  </si>
  <si>
    <t>MEDICAID_peradj_smu</t>
  </si>
  <si>
    <t>PublicOther_peradj_smu</t>
  </si>
  <si>
    <t>Total_peradj_smu</t>
  </si>
  <si>
    <t>These figures taken from Eric (10/31/2006) based on MEPS</t>
  </si>
  <si>
    <t>Private</t>
  </si>
  <si>
    <t>Public</t>
  </si>
  <si>
    <t>These figures taken from Tim for nursing home pop</t>
  </si>
  <si>
    <t>Percent in nursing home</t>
  </si>
  <si>
    <t>Noninst</t>
  </si>
  <si>
    <t>Inst</t>
  </si>
  <si>
    <t>Census Pop</t>
  </si>
  <si>
    <t>Unadjusted totals</t>
  </si>
  <si>
    <t>Millions of dollars</t>
  </si>
  <si>
    <t>NATIONAL HEALTH EXPENDITURES BY TYPE OF SERVICE AND SOURCE OF FUNDS:  CALENDAR YEARS 2004-1960</t>
  </si>
  <si>
    <t>LEVELS in Millions of current Dollars</t>
  </si>
  <si>
    <t>National Health Expenditures</t>
  </si>
  <si>
    <t>Private Funds</t>
  </si>
  <si>
    <t>Consumer Payments</t>
  </si>
  <si>
    <t>Out-of-pocket Payments</t>
  </si>
  <si>
    <t>Pvt Health Insurance</t>
  </si>
  <si>
    <t>Other Private Funds</t>
  </si>
  <si>
    <t>Industrial Inplant</t>
  </si>
  <si>
    <t>Privately funded structures &amp; equipment</t>
  </si>
  <si>
    <t>Other Private Revenues</t>
  </si>
  <si>
    <t xml:space="preserve">    Including Philan.</t>
  </si>
  <si>
    <t>Public Funds</t>
  </si>
  <si>
    <t>Federal Funds</t>
  </si>
  <si>
    <t>Medicare</t>
  </si>
  <si>
    <t>Workers' Compensation</t>
  </si>
  <si>
    <t>Public Assistance</t>
  </si>
  <si>
    <t xml:space="preserve"> </t>
  </si>
  <si>
    <t>Medicaid (Title XIX)</t>
  </si>
  <si>
    <t>Medicaid SCHIP Expansion (Title XIX)</t>
  </si>
  <si>
    <t>SCHIP (Title XXI)</t>
  </si>
  <si>
    <t>Non-XIX Federal</t>
  </si>
  <si>
    <t>Department of Defense</t>
  </si>
  <si>
    <t>Maternal/Child Health</t>
  </si>
  <si>
    <t>Veterans' Administration</t>
  </si>
  <si>
    <t>Vocational Rehabilitation</t>
  </si>
  <si>
    <t>General Hospital/Medical</t>
  </si>
  <si>
    <t>Gen Hosp/Med NEC</t>
  </si>
  <si>
    <t>ADAMHA/SAMHSA</t>
  </si>
  <si>
    <t>Indian Health Services</t>
  </si>
  <si>
    <t>O.E.O.</t>
  </si>
  <si>
    <t>Public Health Activity</t>
  </si>
  <si>
    <t>Research</t>
  </si>
  <si>
    <t>Structures &amp; Equipment</t>
  </si>
  <si>
    <t>State and Local Funds</t>
  </si>
  <si>
    <t xml:space="preserve">Temporary Disability </t>
  </si>
  <si>
    <t>Non-XIX State/Local</t>
  </si>
  <si>
    <t>General Assistance</t>
  </si>
  <si>
    <t>St/L Hosp + School Hlth</t>
  </si>
  <si>
    <t>CMS Programs</t>
  </si>
  <si>
    <t>Total Medicaid (excluding Medicaid SCHIP expansion)</t>
  </si>
  <si>
    <t>Total Medicaid SCHIP expansion and SCHIP</t>
  </si>
  <si>
    <t>Total CMS Programs (Medicaid, SCHIP and Medicare)</t>
  </si>
  <si>
    <t>POPULATION</t>
  </si>
  <si>
    <t>Health Svcs and Supplies</t>
  </si>
  <si>
    <t xml:space="preserve"> Including Philan.</t>
  </si>
  <si>
    <t xml:space="preserve">Medicaid (Title XIX) </t>
  </si>
  <si>
    <t>Total Medicaid (excluding Medicaid expansion)</t>
  </si>
  <si>
    <t>Personal Health Care</t>
  </si>
  <si>
    <t>Hospital Care</t>
  </si>
  <si>
    <t xml:space="preserve">   Including Philan.</t>
  </si>
  <si>
    <t>Physician and Clinical Services</t>
  </si>
  <si>
    <t>Total CMS Programs (Medicaid, SCHIP &amp; Medicare)</t>
  </si>
  <si>
    <t>Dental Services</t>
  </si>
  <si>
    <t>Other Professional Services</t>
  </si>
  <si>
    <t>Home Health Care</t>
  </si>
  <si>
    <t xml:space="preserve">     Including Philan.</t>
  </si>
  <si>
    <t>Other Non-Durable Medical Products</t>
  </si>
  <si>
    <t>Prescription Drugs</t>
  </si>
  <si>
    <t xml:space="preserve"> including philan.</t>
  </si>
  <si>
    <t>Durable Medical Equipment</t>
  </si>
  <si>
    <t>Nursing Home Care</t>
  </si>
  <si>
    <t xml:space="preserve">Other Private Revenues </t>
  </si>
  <si>
    <t>Other Per'l Hlth Care</t>
  </si>
  <si>
    <t>Admin. &amp; Net Cost of Priv. Hlth Insurance</t>
  </si>
  <si>
    <t>State/Local Funds</t>
  </si>
  <si>
    <t>Business</t>
  </si>
  <si>
    <t xml:space="preserve">  Public Funds</t>
  </si>
  <si>
    <t xml:space="preserve">  Federal Funds</t>
  </si>
  <si>
    <t xml:space="preserve">  State/Local Gov't</t>
  </si>
  <si>
    <t>Structures and Equipment</t>
  </si>
  <si>
    <t xml:space="preserve">Private Funds </t>
  </si>
  <si>
    <t>State/Local Gov't</t>
  </si>
  <si>
    <t>Total</t>
  </si>
  <si>
    <t>Nursing Home</t>
  </si>
  <si>
    <t>Non-nursing home</t>
  </si>
  <si>
    <t>Millions of Dollars</t>
  </si>
  <si>
    <t>Adjusted</t>
  </si>
  <si>
    <t>adjustment</t>
  </si>
  <si>
    <t>old cgh</t>
  </si>
  <si>
    <t>old cfh</t>
  </si>
  <si>
    <t>These figures taken from Tim for nursing home pop: Per-recipient</t>
  </si>
  <si>
    <t>old Total</t>
  </si>
  <si>
    <t>Aggregate Values (millions)</t>
  </si>
  <si>
    <t>Adjusted Aggregate (millions)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</si>
</sst>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6" borderId="0" xfId="0" applyFill="1" applyAlignment="1">
      <alignment/>
    </xf>
    <xf numFmtId="165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and Public Health Care Expenditures by Age, US 2000
Comparing 10/06 Estimate (Using MEPS and Nursing Home Survey) to 12/05 Estimate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Oct-06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adjusted!$A$4:$A$94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adjusted!$Q$4:$Q$94</c:f>
              <c:numCache>
                <c:ptCount val="91"/>
                <c:pt idx="0">
                  <c:v>2648.7118159337942</c:v>
                </c:pt>
                <c:pt idx="1">
                  <c:v>2394.4301453831035</c:v>
                </c:pt>
                <c:pt idx="2">
                  <c:v>2136.1313988090096</c:v>
                </c:pt>
                <c:pt idx="3">
                  <c:v>1930.5345143039963</c:v>
                </c:pt>
                <c:pt idx="4">
                  <c:v>1780.4210198933251</c:v>
                </c:pt>
                <c:pt idx="5">
                  <c:v>1687.5655375184315</c:v>
                </c:pt>
                <c:pt idx="6">
                  <c:v>1645.3293709057089</c:v>
                </c:pt>
                <c:pt idx="7">
                  <c:v>1638.4157868175832</c:v>
                </c:pt>
                <c:pt idx="8">
                  <c:v>1634.9370587291364</c:v>
                </c:pt>
                <c:pt idx="9">
                  <c:v>1650.901317896688</c:v>
                </c:pt>
                <c:pt idx="10">
                  <c:v>1691.008913589404</c:v>
                </c:pt>
                <c:pt idx="11">
                  <c:v>1738.9978507195194</c:v>
                </c:pt>
                <c:pt idx="12">
                  <c:v>1800.1080244336463</c:v>
                </c:pt>
                <c:pt idx="13">
                  <c:v>1867.7391147093867</c:v>
                </c:pt>
                <c:pt idx="14">
                  <c:v>1923.4642727622493</c:v>
                </c:pt>
                <c:pt idx="15">
                  <c:v>1960.5678418981702</c:v>
                </c:pt>
                <c:pt idx="16">
                  <c:v>1995.0866391032241</c:v>
                </c:pt>
                <c:pt idx="17">
                  <c:v>2037.9243106456202</c:v>
                </c:pt>
                <c:pt idx="18">
                  <c:v>2090.9361029725087</c:v>
                </c:pt>
                <c:pt idx="19">
                  <c:v>2144.0808053170745</c:v>
                </c:pt>
                <c:pt idx="20">
                  <c:v>2204.4747605036177</c:v>
                </c:pt>
                <c:pt idx="21">
                  <c:v>2270.7382492567876</c:v>
                </c:pt>
                <c:pt idx="22">
                  <c:v>2339.7384099697033</c:v>
                </c:pt>
                <c:pt idx="23">
                  <c:v>2395.640726148137</c:v>
                </c:pt>
                <c:pt idx="24">
                  <c:v>2462.486476568431</c:v>
                </c:pt>
                <c:pt idx="25">
                  <c:v>2520.2905371993343</c:v>
                </c:pt>
                <c:pt idx="26">
                  <c:v>2584.764009268398</c:v>
                </c:pt>
                <c:pt idx="27">
                  <c:v>2648.8993753289487</c:v>
                </c:pt>
                <c:pt idx="28">
                  <c:v>2722.5563883653317</c:v>
                </c:pt>
                <c:pt idx="29">
                  <c:v>2820.1526158184843</c:v>
                </c:pt>
                <c:pt idx="30">
                  <c:v>2908.4055718892328</c:v>
                </c:pt>
                <c:pt idx="31">
                  <c:v>3030.245014064185</c:v>
                </c:pt>
                <c:pt idx="32">
                  <c:v>3104.894066719608</c:v>
                </c:pt>
                <c:pt idx="33">
                  <c:v>3198.149117506101</c:v>
                </c:pt>
                <c:pt idx="34">
                  <c:v>3282.825942721046</c:v>
                </c:pt>
                <c:pt idx="35">
                  <c:v>3349.734215384565</c:v>
                </c:pt>
                <c:pt idx="36">
                  <c:v>3450.708185333683</c:v>
                </c:pt>
                <c:pt idx="37">
                  <c:v>3561.1893225519825</c:v>
                </c:pt>
                <c:pt idx="38">
                  <c:v>3691.9097011036583</c:v>
                </c:pt>
                <c:pt idx="39">
                  <c:v>3807.71044853265</c:v>
                </c:pt>
                <c:pt idx="40">
                  <c:v>3904.521278821676</c:v>
                </c:pt>
                <c:pt idx="41">
                  <c:v>3983.870501387309</c:v>
                </c:pt>
                <c:pt idx="42">
                  <c:v>4063.6392021441898</c:v>
                </c:pt>
                <c:pt idx="43">
                  <c:v>4158.553047900792</c:v>
                </c:pt>
                <c:pt idx="44">
                  <c:v>4282.0740945386315</c:v>
                </c:pt>
                <c:pt idx="45">
                  <c:v>4437.351490239222</c:v>
                </c:pt>
                <c:pt idx="46">
                  <c:v>4600.548176242298</c:v>
                </c:pt>
                <c:pt idx="47">
                  <c:v>4835.895403517068</c:v>
                </c:pt>
                <c:pt idx="48">
                  <c:v>5054.246461994193</c:v>
                </c:pt>
                <c:pt idx="49">
                  <c:v>5292.18662416482</c:v>
                </c:pt>
                <c:pt idx="50">
                  <c:v>5496.75176628186</c:v>
                </c:pt>
                <c:pt idx="51">
                  <c:v>5774.434487147315</c:v>
                </c:pt>
                <c:pt idx="52">
                  <c:v>6018.1212613746575</c:v>
                </c:pt>
                <c:pt idx="53">
                  <c:v>6278.028859057182</c:v>
                </c:pt>
                <c:pt idx="54">
                  <c:v>6572.829486045546</c:v>
                </c:pt>
                <c:pt idx="55">
                  <c:v>6949.947879858747</c:v>
                </c:pt>
                <c:pt idx="56">
                  <c:v>7265.729211081907</c:v>
                </c:pt>
                <c:pt idx="57">
                  <c:v>7452.638745742596</c:v>
                </c:pt>
                <c:pt idx="58">
                  <c:v>7740.160267151157</c:v>
                </c:pt>
                <c:pt idx="59">
                  <c:v>7994.415031102571</c:v>
                </c:pt>
                <c:pt idx="60">
                  <c:v>8099.500622774511</c:v>
                </c:pt>
                <c:pt idx="61">
                  <c:v>8320.29639540776</c:v>
                </c:pt>
                <c:pt idx="62">
                  <c:v>8533.57873425267</c:v>
                </c:pt>
                <c:pt idx="63">
                  <c:v>8921.098625847068</c:v>
                </c:pt>
                <c:pt idx="64">
                  <c:v>9085.40600619262</c:v>
                </c:pt>
                <c:pt idx="65">
                  <c:v>9447.268351429728</c:v>
                </c:pt>
                <c:pt idx="66">
                  <c:v>9690.959104686503</c:v>
                </c:pt>
                <c:pt idx="67">
                  <c:v>9922.241860202503</c:v>
                </c:pt>
                <c:pt idx="68">
                  <c:v>10198.501771694588</c:v>
                </c:pt>
                <c:pt idx="69">
                  <c:v>10445.279431917017</c:v>
                </c:pt>
                <c:pt idx="70">
                  <c:v>10752.721539433982</c:v>
                </c:pt>
                <c:pt idx="71">
                  <c:v>11169.37067717963</c:v>
                </c:pt>
                <c:pt idx="72">
                  <c:v>11488.148904993304</c:v>
                </c:pt>
                <c:pt idx="73">
                  <c:v>12143.146795295554</c:v>
                </c:pt>
                <c:pt idx="74">
                  <c:v>12483.416814975382</c:v>
                </c:pt>
                <c:pt idx="75">
                  <c:v>13021.672689506036</c:v>
                </c:pt>
                <c:pt idx="76">
                  <c:v>13434.554284377642</c:v>
                </c:pt>
                <c:pt idx="77">
                  <c:v>13763.261232447478</c:v>
                </c:pt>
                <c:pt idx="78">
                  <c:v>14098.784764006368</c:v>
                </c:pt>
                <c:pt idx="79">
                  <c:v>14699.427114673228</c:v>
                </c:pt>
                <c:pt idx="80">
                  <c:v>15325.502787700385</c:v>
                </c:pt>
                <c:pt idx="81">
                  <c:v>15792.190091074823</c:v>
                </c:pt>
                <c:pt idx="82">
                  <c:v>16446.824488643033</c:v>
                </c:pt>
                <c:pt idx="83">
                  <c:v>16955.892190055725</c:v>
                </c:pt>
                <c:pt idx="84">
                  <c:v>17820.63668174247</c:v>
                </c:pt>
                <c:pt idx="85">
                  <c:v>18668.97586808733</c:v>
                </c:pt>
                <c:pt idx="86">
                  <c:v>19916.37624049485</c:v>
                </c:pt>
                <c:pt idx="87">
                  <c:v>20144.669590065518</c:v>
                </c:pt>
                <c:pt idx="88">
                  <c:v>22199.86456675698</c:v>
                </c:pt>
                <c:pt idx="89">
                  <c:v>22810.359564452432</c:v>
                </c:pt>
                <c:pt idx="90">
                  <c:v>27313.756529642615</c:v>
                </c:pt>
              </c:numCache>
            </c:numRef>
          </c:yVal>
          <c:smooth val="0"/>
        </c:ser>
        <c:ser>
          <c:idx val="1"/>
          <c:order val="1"/>
          <c:tx>
            <c:v>Dec-05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adjusted!$A$4:$A$94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adjusted!$T$4:$T$94</c:f>
              <c:numCache>
                <c:ptCount val="91"/>
                <c:pt idx="0">
                  <c:v>1107.698068978962</c:v>
                </c:pt>
                <c:pt idx="1">
                  <c:v>1155.975599768399</c:v>
                </c:pt>
                <c:pt idx="2">
                  <c:v>1204.2531305578368</c:v>
                </c:pt>
                <c:pt idx="3">
                  <c:v>1241.700475729067</c:v>
                </c:pt>
                <c:pt idx="4">
                  <c:v>1270.636397681309</c:v>
                </c:pt>
                <c:pt idx="5">
                  <c:v>1290.6054418965591</c:v>
                </c:pt>
                <c:pt idx="6">
                  <c:v>1300.8933504008378</c:v>
                </c:pt>
                <c:pt idx="7">
                  <c:v>1315.445210826898</c:v>
                </c:pt>
                <c:pt idx="8">
                  <c:v>1335.270157612362</c:v>
                </c:pt>
                <c:pt idx="9">
                  <c:v>1361.000004868688</c:v>
                </c:pt>
                <c:pt idx="10">
                  <c:v>1392.0099551543772</c:v>
                </c:pt>
                <c:pt idx="11">
                  <c:v>1431.0158713725532</c:v>
                </c:pt>
                <c:pt idx="12">
                  <c:v>1476.057725327119</c:v>
                </c:pt>
                <c:pt idx="13">
                  <c:v>1520.521614751658</c:v>
                </c:pt>
                <c:pt idx="14">
                  <c:v>1574.8675859439868</c:v>
                </c:pt>
                <c:pt idx="15">
                  <c:v>1637.8314342994809</c:v>
                </c:pt>
                <c:pt idx="16">
                  <c:v>1702.606962360561</c:v>
                </c:pt>
                <c:pt idx="17">
                  <c:v>1766.958106335836</c:v>
                </c:pt>
                <c:pt idx="18">
                  <c:v>1836.535925400745</c:v>
                </c:pt>
                <c:pt idx="19">
                  <c:v>1887.4417193978538</c:v>
                </c:pt>
                <c:pt idx="20">
                  <c:v>1921.78576751548</c:v>
                </c:pt>
                <c:pt idx="21">
                  <c:v>1951.226678670406</c:v>
                </c:pt>
                <c:pt idx="22">
                  <c:v>1980.136138893118</c:v>
                </c:pt>
                <c:pt idx="23">
                  <c:v>2007.541616546684</c:v>
                </c:pt>
                <c:pt idx="24">
                  <c:v>2045.3403515127438</c:v>
                </c:pt>
                <c:pt idx="25">
                  <c:v>2095.413013897284</c:v>
                </c:pt>
                <c:pt idx="26">
                  <c:v>2143.440986433194</c:v>
                </c:pt>
                <c:pt idx="27">
                  <c:v>2193.224580726774</c:v>
                </c:pt>
                <c:pt idx="28">
                  <c:v>2240.659903348214</c:v>
                </c:pt>
                <c:pt idx="29">
                  <c:v>2287.191438740364</c:v>
                </c:pt>
                <c:pt idx="30">
                  <c:v>2332.647575881634</c:v>
                </c:pt>
                <c:pt idx="31">
                  <c:v>2384.345252321824</c:v>
                </c:pt>
                <c:pt idx="32">
                  <c:v>2434.419513967574</c:v>
                </c:pt>
                <c:pt idx="33">
                  <c:v>2492.190072553934</c:v>
                </c:pt>
                <c:pt idx="34">
                  <c:v>2551.758124994444</c:v>
                </c:pt>
                <c:pt idx="35">
                  <c:v>2613.531298457324</c:v>
                </c:pt>
                <c:pt idx="36">
                  <c:v>2676.404716518054</c:v>
                </c:pt>
                <c:pt idx="37">
                  <c:v>2741.0973468501343</c:v>
                </c:pt>
                <c:pt idx="38">
                  <c:v>2807.095391317794</c:v>
                </c:pt>
                <c:pt idx="39">
                  <c:v>2871.988115720404</c:v>
                </c:pt>
                <c:pt idx="40">
                  <c:v>2943.2542243458042</c:v>
                </c:pt>
                <c:pt idx="41">
                  <c:v>3028.021740370979</c:v>
                </c:pt>
                <c:pt idx="42">
                  <c:v>3127.74769591432</c:v>
                </c:pt>
                <c:pt idx="43">
                  <c:v>3235.258061513383</c:v>
                </c:pt>
                <c:pt idx="44">
                  <c:v>3351.842764485582</c:v>
                </c:pt>
                <c:pt idx="45">
                  <c:v>3472.13668331867</c:v>
                </c:pt>
                <c:pt idx="46">
                  <c:v>3579.802008259886</c:v>
                </c:pt>
                <c:pt idx="47">
                  <c:v>3681.304336948936</c:v>
                </c:pt>
                <c:pt idx="48">
                  <c:v>3785.320984622458</c:v>
                </c:pt>
                <c:pt idx="49">
                  <c:v>3903.863031977385</c:v>
                </c:pt>
                <c:pt idx="50">
                  <c:v>4016.2127240438854</c:v>
                </c:pt>
                <c:pt idx="51">
                  <c:v>4163.499813258413</c:v>
                </c:pt>
                <c:pt idx="52">
                  <c:v>4334.278278851821</c:v>
                </c:pt>
                <c:pt idx="53">
                  <c:v>4518.48270937308</c:v>
                </c:pt>
                <c:pt idx="54">
                  <c:v>4712.89252118651</c:v>
                </c:pt>
                <c:pt idx="55">
                  <c:v>4952.5899967316</c:v>
                </c:pt>
                <c:pt idx="56">
                  <c:v>5176.16835895706</c:v>
                </c:pt>
                <c:pt idx="57">
                  <c:v>5428.3953032033605</c:v>
                </c:pt>
                <c:pt idx="58">
                  <c:v>5691.63460356465</c:v>
                </c:pt>
                <c:pt idx="59">
                  <c:v>5979.97102446044</c:v>
                </c:pt>
                <c:pt idx="60">
                  <c:v>6259.95468814748</c:v>
                </c:pt>
                <c:pt idx="61">
                  <c:v>6702.56586691564</c:v>
                </c:pt>
                <c:pt idx="62">
                  <c:v>7210.43038004124</c:v>
                </c:pt>
                <c:pt idx="63">
                  <c:v>7834.15133356341</c:v>
                </c:pt>
                <c:pt idx="64">
                  <c:v>8510.62092841199</c:v>
                </c:pt>
                <c:pt idx="65">
                  <c:v>9266.82350933948</c:v>
                </c:pt>
                <c:pt idx="66">
                  <c:v>9845.9896469921</c:v>
                </c:pt>
                <c:pt idx="67">
                  <c:v>10276.63682200043</c:v>
                </c:pt>
                <c:pt idx="68">
                  <c:v>10547.60491774041</c:v>
                </c:pt>
                <c:pt idx="69">
                  <c:v>10690.90050178032</c:v>
                </c:pt>
                <c:pt idx="70">
                  <c:v>10681.91616784676</c:v>
                </c:pt>
                <c:pt idx="71">
                  <c:v>10802.81286256259</c:v>
                </c:pt>
                <c:pt idx="72">
                  <c:v>11086.982314787001</c:v>
                </c:pt>
                <c:pt idx="73">
                  <c:v>11553.7930162088</c:v>
                </c:pt>
                <c:pt idx="74">
                  <c:v>12215.63936745928</c:v>
                </c:pt>
                <c:pt idx="75">
                  <c:v>13092.28802856448</c:v>
                </c:pt>
                <c:pt idx="76">
                  <c:v>13880.69394271362</c:v>
                </c:pt>
                <c:pt idx="77">
                  <c:v>14533.65416908655</c:v>
                </c:pt>
                <c:pt idx="78">
                  <c:v>15019.23779629686</c:v>
                </c:pt>
                <c:pt idx="79">
                  <c:v>15301.62410319272</c:v>
                </c:pt>
                <c:pt idx="80">
                  <c:v>15421.347416514229</c:v>
                </c:pt>
                <c:pt idx="81">
                  <c:v>15731.11493816003</c:v>
                </c:pt>
                <c:pt idx="82">
                  <c:v>16277.975332301809</c:v>
                </c:pt>
                <c:pt idx="83">
                  <c:v>17062.86401423671</c:v>
                </c:pt>
                <c:pt idx="84">
                  <c:v>18126.12091651422</c:v>
                </c:pt>
                <c:pt idx="85">
                  <c:v>19394.70719145093</c:v>
                </c:pt>
                <c:pt idx="86">
                  <c:v>20451.72007814866</c:v>
                </c:pt>
                <c:pt idx="87">
                  <c:v>21229.89097508393</c:v>
                </c:pt>
                <c:pt idx="88">
                  <c:v>21665.8624588425</c:v>
                </c:pt>
                <c:pt idx="89">
                  <c:v>21913.86997817834</c:v>
                </c:pt>
                <c:pt idx="90">
                  <c:v>22161.877497514182</c:v>
                </c:pt>
              </c:numCache>
            </c:numRef>
          </c:yVal>
          <c:smooth val="0"/>
        </c:ser>
        <c:axId val="18034683"/>
        <c:axId val="28094420"/>
      </c:scatterChart>
      <c:valAx>
        <c:axId val="18034683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28094420"/>
        <c:crosses val="autoZero"/>
        <c:crossBetween val="midCat"/>
        <c:dispUnits/>
      </c:valAx>
      <c:valAx>
        <c:axId val="28094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Per-capita Expenditures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34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 Health Care Expenditures by Age, US 2000
Comparing 10/06 Estimate (Using MEPS and Nursing Home Survey) to 12/05 Estimate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Oct-06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adjusted!$A$4:$A$94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adjusted!$P$4:$P$94</c:f>
              <c:numCache>
                <c:ptCount val="91"/>
                <c:pt idx="0">
                  <c:v>830.5148937893894</c:v>
                </c:pt>
                <c:pt idx="1">
                  <c:v>818.4130027683401</c:v>
                </c:pt>
                <c:pt idx="2">
                  <c:v>802.1408695586961</c:v>
                </c:pt>
                <c:pt idx="3">
                  <c:v>786.5267210627877</c:v>
                </c:pt>
                <c:pt idx="4">
                  <c:v>764.3610676346218</c:v>
                </c:pt>
                <c:pt idx="5">
                  <c:v>730.8215539399787</c:v>
                </c:pt>
                <c:pt idx="6">
                  <c:v>699.530455947283</c:v>
                </c:pt>
                <c:pt idx="7">
                  <c:v>666.2830034959966</c:v>
                </c:pt>
                <c:pt idx="8">
                  <c:v>629.7711229484869</c:v>
                </c:pt>
                <c:pt idx="9">
                  <c:v>594.0130448863354</c:v>
                </c:pt>
                <c:pt idx="10">
                  <c:v>569.6644846760661</c:v>
                </c:pt>
                <c:pt idx="11">
                  <c:v>542.5885378437849</c:v>
                </c:pt>
                <c:pt idx="12">
                  <c:v>524.7139976105558</c:v>
                </c:pt>
                <c:pt idx="13">
                  <c:v>519.8079548637329</c:v>
                </c:pt>
                <c:pt idx="14">
                  <c:v>522.6058098308399</c:v>
                </c:pt>
                <c:pt idx="15">
                  <c:v>524.452576083875</c:v>
                </c:pt>
                <c:pt idx="16">
                  <c:v>539.1306396112202</c:v>
                </c:pt>
                <c:pt idx="17">
                  <c:v>569.0393466134392</c:v>
                </c:pt>
                <c:pt idx="18">
                  <c:v>605.2686524949947</c:v>
                </c:pt>
                <c:pt idx="19">
                  <c:v>637.918557174515</c:v>
                </c:pt>
                <c:pt idx="20">
                  <c:v>670.1331034124817</c:v>
                </c:pt>
                <c:pt idx="21">
                  <c:v>704.110499475905</c:v>
                </c:pt>
                <c:pt idx="22">
                  <c:v>737.9231031462681</c:v>
                </c:pt>
                <c:pt idx="23">
                  <c:v>763.1727154492148</c:v>
                </c:pt>
                <c:pt idx="24">
                  <c:v>792.039063744989</c:v>
                </c:pt>
                <c:pt idx="25">
                  <c:v>815.8132309643664</c:v>
                </c:pt>
                <c:pt idx="26">
                  <c:v>844.919030287096</c:v>
                </c:pt>
                <c:pt idx="27">
                  <c:v>867.9214241730483</c:v>
                </c:pt>
                <c:pt idx="28">
                  <c:v>904.283746929974</c:v>
                </c:pt>
                <c:pt idx="29">
                  <c:v>950.7946349229999</c:v>
                </c:pt>
                <c:pt idx="30">
                  <c:v>995.3495356985658</c:v>
                </c:pt>
                <c:pt idx="31">
                  <c:v>1050.5756917771735</c:v>
                </c:pt>
                <c:pt idx="32">
                  <c:v>1086.7775914530794</c:v>
                </c:pt>
                <c:pt idx="33">
                  <c:v>1125.5071760122182</c:v>
                </c:pt>
                <c:pt idx="34">
                  <c:v>1162.3015603058063</c:v>
                </c:pt>
                <c:pt idx="35">
                  <c:v>1185.6055225432408</c:v>
                </c:pt>
                <c:pt idx="36">
                  <c:v>1226.236825609728</c:v>
                </c:pt>
                <c:pt idx="37">
                  <c:v>1262.9558983526551</c:v>
                </c:pt>
                <c:pt idx="38">
                  <c:v>1310.5749160677994</c:v>
                </c:pt>
                <c:pt idx="39">
                  <c:v>1348.2020899775137</c:v>
                </c:pt>
                <c:pt idx="40">
                  <c:v>1385.2090195718595</c:v>
                </c:pt>
                <c:pt idx="41">
                  <c:v>1432.3276468318095</c:v>
                </c:pt>
                <c:pt idx="42">
                  <c:v>1475.2793766692346</c:v>
                </c:pt>
                <c:pt idx="43">
                  <c:v>1524.0474972611921</c:v>
                </c:pt>
                <c:pt idx="44">
                  <c:v>1569.11713457807</c:v>
                </c:pt>
                <c:pt idx="45">
                  <c:v>1611.714906662487</c:v>
                </c:pt>
                <c:pt idx="46">
                  <c:v>1644.7957795162258</c:v>
                </c:pt>
                <c:pt idx="47">
                  <c:v>1695.0777781258043</c:v>
                </c:pt>
                <c:pt idx="48">
                  <c:v>1737.3652446453225</c:v>
                </c:pt>
                <c:pt idx="49">
                  <c:v>1793.6410808239912</c:v>
                </c:pt>
                <c:pt idx="50">
                  <c:v>1830.4211983955793</c:v>
                </c:pt>
                <c:pt idx="51">
                  <c:v>1943.2567632449386</c:v>
                </c:pt>
                <c:pt idx="52">
                  <c:v>1984.1616224097572</c:v>
                </c:pt>
                <c:pt idx="53">
                  <c:v>2063.0382189052493</c:v>
                </c:pt>
                <c:pt idx="54">
                  <c:v>2136.838725750396</c:v>
                </c:pt>
                <c:pt idx="55">
                  <c:v>2246.9219745243136</c:v>
                </c:pt>
                <c:pt idx="56">
                  <c:v>2333.522410944931</c:v>
                </c:pt>
                <c:pt idx="57">
                  <c:v>2368.046373060716</c:v>
                </c:pt>
                <c:pt idx="58">
                  <c:v>2449.116560715061</c:v>
                </c:pt>
                <c:pt idx="59">
                  <c:v>2529.309728291979</c:v>
                </c:pt>
                <c:pt idx="60">
                  <c:v>2571.457983710801</c:v>
                </c:pt>
                <c:pt idx="61">
                  <c:v>2741.883609720142</c:v>
                </c:pt>
                <c:pt idx="62">
                  <c:v>2972.102095763128</c:v>
                </c:pt>
                <c:pt idx="63">
                  <c:v>3476.0335988924794</c:v>
                </c:pt>
                <c:pt idx="64">
                  <c:v>3950.3430276580616</c:v>
                </c:pt>
                <c:pt idx="65">
                  <c:v>4540.708262249217</c:v>
                </c:pt>
                <c:pt idx="66">
                  <c:v>5204.706398108633</c:v>
                </c:pt>
                <c:pt idx="67">
                  <c:v>5698.3077794789</c:v>
                </c:pt>
                <c:pt idx="68">
                  <c:v>6221.874372010228</c:v>
                </c:pt>
                <c:pt idx="69">
                  <c:v>6608.083196298669</c:v>
                </c:pt>
                <c:pt idx="70">
                  <c:v>6988.808267856018</c:v>
                </c:pt>
                <c:pt idx="71">
                  <c:v>7288.305853675628</c:v>
                </c:pt>
                <c:pt idx="72">
                  <c:v>7636.583951514152</c:v>
                </c:pt>
                <c:pt idx="73">
                  <c:v>8027.450962931509</c:v>
                </c:pt>
                <c:pt idx="74">
                  <c:v>8354.48236179183</c:v>
                </c:pt>
                <c:pt idx="75">
                  <c:v>8780.740271468752</c:v>
                </c:pt>
                <c:pt idx="76">
                  <c:v>9016.79752931033</c:v>
                </c:pt>
                <c:pt idx="77">
                  <c:v>9235.497108615673</c:v>
                </c:pt>
                <c:pt idx="78">
                  <c:v>9456.59312375532</c:v>
                </c:pt>
                <c:pt idx="79">
                  <c:v>9880.34693932801</c:v>
                </c:pt>
                <c:pt idx="80">
                  <c:v>10077.226756018692</c:v>
                </c:pt>
                <c:pt idx="81">
                  <c:v>10387.676778483887</c:v>
                </c:pt>
                <c:pt idx="82">
                  <c:v>10887.2656473762</c:v>
                </c:pt>
                <c:pt idx="83">
                  <c:v>11186.44697507082</c:v>
                </c:pt>
                <c:pt idx="84">
                  <c:v>11492.103043323837</c:v>
                </c:pt>
                <c:pt idx="85">
                  <c:v>11853.537990021925</c:v>
                </c:pt>
                <c:pt idx="86">
                  <c:v>12337.301939483412</c:v>
                </c:pt>
                <c:pt idx="87">
                  <c:v>12782.527054101498</c:v>
                </c:pt>
                <c:pt idx="88">
                  <c:v>13233.643674774423</c:v>
                </c:pt>
                <c:pt idx="89">
                  <c:v>13614.069708506697</c:v>
                </c:pt>
                <c:pt idx="90">
                  <c:v>15568.597712164792</c:v>
                </c:pt>
              </c:numCache>
            </c:numRef>
          </c:yVal>
          <c:smooth val="0"/>
        </c:ser>
        <c:ser>
          <c:idx val="1"/>
          <c:order val="1"/>
          <c:tx>
            <c:v>Dec-05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adjusted!$A$4:$A$94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adjusted!$S$4:$S$94</c:f>
              <c:numCache>
                <c:ptCount val="91"/>
                <c:pt idx="0">
                  <c:v>539.607477040207</c:v>
                </c:pt>
                <c:pt idx="1">
                  <c:v>539.607477040207</c:v>
                </c:pt>
                <c:pt idx="2">
                  <c:v>539.607477040207</c:v>
                </c:pt>
                <c:pt idx="3">
                  <c:v>539.607477040207</c:v>
                </c:pt>
                <c:pt idx="4">
                  <c:v>539.607477040207</c:v>
                </c:pt>
                <c:pt idx="5">
                  <c:v>539.607477040207</c:v>
                </c:pt>
                <c:pt idx="6">
                  <c:v>539.607477040207</c:v>
                </c:pt>
                <c:pt idx="7">
                  <c:v>539.607477040207</c:v>
                </c:pt>
                <c:pt idx="8">
                  <c:v>539.82823632851</c:v>
                </c:pt>
                <c:pt idx="9">
                  <c:v>540.115786465373</c:v>
                </c:pt>
                <c:pt idx="10">
                  <c:v>540.335643778769</c:v>
                </c:pt>
                <c:pt idx="11">
                  <c:v>540.329669339609</c:v>
                </c:pt>
                <c:pt idx="12">
                  <c:v>540.330590543015</c:v>
                </c:pt>
                <c:pt idx="13">
                  <c:v>540.110495631917</c:v>
                </c:pt>
                <c:pt idx="14">
                  <c:v>539.820803503207</c:v>
                </c:pt>
                <c:pt idx="15">
                  <c:v>545.131533660991</c:v>
                </c:pt>
                <c:pt idx="16">
                  <c:v>556.015162259461</c:v>
                </c:pt>
                <c:pt idx="17">
                  <c:v>572.476294729706</c:v>
                </c:pt>
                <c:pt idx="18">
                  <c:v>594.507741327355</c:v>
                </c:pt>
                <c:pt idx="19">
                  <c:v>621.920469250644</c:v>
                </c:pt>
                <c:pt idx="20">
                  <c:v>643.94328283636</c:v>
                </c:pt>
                <c:pt idx="21">
                  <c:v>660.330296099746</c:v>
                </c:pt>
                <c:pt idx="22">
                  <c:v>671.222668462578</c:v>
                </c:pt>
                <c:pt idx="23">
                  <c:v>676.663367670444</c:v>
                </c:pt>
                <c:pt idx="24">
                  <c:v>676.663367670444</c:v>
                </c:pt>
                <c:pt idx="25">
                  <c:v>676.663367670444</c:v>
                </c:pt>
                <c:pt idx="26">
                  <c:v>676.663367670444</c:v>
                </c:pt>
                <c:pt idx="27">
                  <c:v>676.663367670444</c:v>
                </c:pt>
                <c:pt idx="28">
                  <c:v>676.663367670444</c:v>
                </c:pt>
                <c:pt idx="29">
                  <c:v>676.663367670444</c:v>
                </c:pt>
                <c:pt idx="30">
                  <c:v>676.663367670444</c:v>
                </c:pt>
                <c:pt idx="31">
                  <c:v>676.663367670444</c:v>
                </c:pt>
                <c:pt idx="32">
                  <c:v>676.663367670444</c:v>
                </c:pt>
                <c:pt idx="33">
                  <c:v>676.663367670444</c:v>
                </c:pt>
                <c:pt idx="34">
                  <c:v>676.663367670444</c:v>
                </c:pt>
                <c:pt idx="35">
                  <c:v>676.663367670444</c:v>
                </c:pt>
                <c:pt idx="36">
                  <c:v>676.663367670444</c:v>
                </c:pt>
                <c:pt idx="37">
                  <c:v>676.663367670444</c:v>
                </c:pt>
                <c:pt idx="38">
                  <c:v>676.663367670444</c:v>
                </c:pt>
                <c:pt idx="39">
                  <c:v>676.663367670444</c:v>
                </c:pt>
                <c:pt idx="40">
                  <c:v>676.663367670444</c:v>
                </c:pt>
                <c:pt idx="41">
                  <c:v>684.558499745319</c:v>
                </c:pt>
                <c:pt idx="42">
                  <c:v>700.42284522336</c:v>
                </c:pt>
                <c:pt idx="43">
                  <c:v>724.137743582733</c:v>
                </c:pt>
                <c:pt idx="44">
                  <c:v>755.976270205652</c:v>
                </c:pt>
                <c:pt idx="45">
                  <c:v>795.67046049489</c:v>
                </c:pt>
                <c:pt idx="46">
                  <c:v>827.487323894936</c:v>
                </c:pt>
                <c:pt idx="47">
                  <c:v>851.155763163776</c:v>
                </c:pt>
                <c:pt idx="48">
                  <c:v>867.116883454208</c:v>
                </c:pt>
                <c:pt idx="49">
                  <c:v>875.106016654155</c:v>
                </c:pt>
                <c:pt idx="50">
                  <c:v>875.106016654155</c:v>
                </c:pt>
                <c:pt idx="51">
                  <c:v>904.488056079623</c:v>
                </c:pt>
                <c:pt idx="52">
                  <c:v>964.568203027861</c:v>
                </c:pt>
                <c:pt idx="53">
                  <c:v>1056.44457795634</c:v>
                </c:pt>
                <c:pt idx="54">
                  <c:v>1177.49180459541</c:v>
                </c:pt>
                <c:pt idx="55">
                  <c:v>1327.85823675273</c:v>
                </c:pt>
                <c:pt idx="56">
                  <c:v>1448.3489796091</c:v>
                </c:pt>
                <c:pt idx="57">
                  <c:v>1538.0433755676</c:v>
                </c:pt>
                <c:pt idx="58">
                  <c:v>1597.34544731662</c:v>
                </c:pt>
                <c:pt idx="59">
                  <c:v>1626.86129642989</c:v>
                </c:pt>
                <c:pt idx="60">
                  <c:v>1626.86129642989</c:v>
                </c:pt>
                <c:pt idx="61">
                  <c:v>1843.30587866066</c:v>
                </c:pt>
                <c:pt idx="62">
                  <c:v>2265.67226912899</c:v>
                </c:pt>
                <c:pt idx="63">
                  <c:v>2908.70814708822</c:v>
                </c:pt>
                <c:pt idx="64">
                  <c:v>3756.0213563752</c:v>
                </c:pt>
                <c:pt idx="65">
                  <c:v>4810.15803243463</c:v>
                </c:pt>
                <c:pt idx="66">
                  <c:v>5648.60263273676</c:v>
                </c:pt>
                <c:pt idx="67">
                  <c:v>6271.8678981224</c:v>
                </c:pt>
                <c:pt idx="68">
                  <c:v>6687.78836890264</c:v>
                </c:pt>
                <c:pt idx="69">
                  <c:v>6896.78934287569</c:v>
                </c:pt>
                <c:pt idx="70">
                  <c:v>6896.78934287569</c:v>
                </c:pt>
                <c:pt idx="71">
                  <c:v>7076.37715108561</c:v>
                </c:pt>
                <c:pt idx="72">
                  <c:v>7432.08404922108</c:v>
                </c:pt>
                <c:pt idx="73">
                  <c:v>7962.58755586525</c:v>
                </c:pt>
                <c:pt idx="74">
                  <c:v>8665.91408699357</c:v>
                </c:pt>
                <c:pt idx="75">
                  <c:v>9548.26893749773</c:v>
                </c:pt>
                <c:pt idx="76">
                  <c:v>10252.5614398209</c:v>
                </c:pt>
                <c:pt idx="77">
                  <c:v>10786.1057544052</c:v>
                </c:pt>
                <c:pt idx="78">
                  <c:v>11142.4310617624</c:v>
                </c:pt>
                <c:pt idx="79">
                  <c:v>11308.7036773278</c:v>
                </c:pt>
                <c:pt idx="80">
                  <c:v>11308.7036773278</c:v>
                </c:pt>
                <c:pt idx="81">
                  <c:v>11537.198961983</c:v>
                </c:pt>
                <c:pt idx="82">
                  <c:v>12002.7399075485</c:v>
                </c:pt>
                <c:pt idx="83">
                  <c:v>12706.4541310583</c:v>
                </c:pt>
                <c:pt idx="84">
                  <c:v>13680.7933779455</c:v>
                </c:pt>
                <c:pt idx="85">
                  <c:v>14871.5465265036</c:v>
                </c:pt>
                <c:pt idx="86">
                  <c:v>15860.9833354065</c:v>
                </c:pt>
                <c:pt idx="87">
                  <c:v>16583.0553516679</c:v>
                </c:pt>
                <c:pt idx="88">
                  <c:v>16973.971910368</c:v>
                </c:pt>
                <c:pt idx="89">
                  <c:v>17180.6862477515</c:v>
                </c:pt>
                <c:pt idx="90">
                  <c:v>17387.400585135</c:v>
                </c:pt>
              </c:numCache>
            </c:numRef>
          </c:yVal>
          <c:smooth val="0"/>
        </c:ser>
        <c:axId val="51523189"/>
        <c:axId val="61055518"/>
      </c:scatterChart>
      <c:valAx>
        <c:axId val="51523189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61055518"/>
        <c:crosses val="autoZero"/>
        <c:crossBetween val="midCat"/>
        <c:dispUnits/>
      </c:valAx>
      <c:valAx>
        <c:axId val="6105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Per-capita Expenditures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Health Care Expenditures by Age, US 2000
Comparing 10/06 Estimate (Using MEPS and Nursing Home Survey) to 12/05 Estimate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Oct-06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adjusted!$A$4:$A$94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adjusted!$O$4:$O$94</c:f>
              <c:numCache>
                <c:ptCount val="91"/>
                <c:pt idx="0">
                  <c:v>1818.1969221444047</c:v>
                </c:pt>
                <c:pt idx="1">
                  <c:v>1576.0171426147635</c:v>
                </c:pt>
                <c:pt idx="2">
                  <c:v>1333.9905292503138</c:v>
                </c:pt>
                <c:pt idx="3">
                  <c:v>1144.0077932412084</c:v>
                </c:pt>
                <c:pt idx="4">
                  <c:v>1016.0599522587033</c:v>
                </c:pt>
                <c:pt idx="5">
                  <c:v>956.7439835784527</c:v>
                </c:pt>
                <c:pt idx="6">
                  <c:v>945.7989149584259</c:v>
                </c:pt>
                <c:pt idx="7">
                  <c:v>972.1327833215867</c:v>
                </c:pt>
                <c:pt idx="8">
                  <c:v>1005.1659357806495</c:v>
                </c:pt>
                <c:pt idx="9">
                  <c:v>1056.8882730103526</c:v>
                </c:pt>
                <c:pt idx="10">
                  <c:v>1121.3444289133379</c:v>
                </c:pt>
                <c:pt idx="11">
                  <c:v>1196.4093128757345</c:v>
                </c:pt>
                <c:pt idx="12">
                  <c:v>1275.3940268230904</c:v>
                </c:pt>
                <c:pt idx="13">
                  <c:v>1347.9311598456538</c:v>
                </c:pt>
                <c:pt idx="14">
                  <c:v>1400.8584629314093</c:v>
                </c:pt>
                <c:pt idx="15">
                  <c:v>1436.1152658142953</c:v>
                </c:pt>
                <c:pt idx="16">
                  <c:v>1455.955999492004</c:v>
                </c:pt>
                <c:pt idx="17">
                  <c:v>1468.884964032181</c:v>
                </c:pt>
                <c:pt idx="18">
                  <c:v>1485.6674504775137</c:v>
                </c:pt>
                <c:pt idx="19">
                  <c:v>1506.1622481425595</c:v>
                </c:pt>
                <c:pt idx="20">
                  <c:v>1534.341657091136</c:v>
                </c:pt>
                <c:pt idx="21">
                  <c:v>1566.6277497808824</c:v>
                </c:pt>
                <c:pt idx="22">
                  <c:v>1601.815306823435</c:v>
                </c:pt>
                <c:pt idx="23">
                  <c:v>1632.4680106989222</c:v>
                </c:pt>
                <c:pt idx="24">
                  <c:v>1670.4474128234422</c:v>
                </c:pt>
                <c:pt idx="25">
                  <c:v>1704.477306234968</c:v>
                </c:pt>
                <c:pt idx="26">
                  <c:v>1739.8449789813017</c:v>
                </c:pt>
                <c:pt idx="27">
                  <c:v>1780.9779511559007</c:v>
                </c:pt>
                <c:pt idx="28">
                  <c:v>1818.2726414353576</c:v>
                </c:pt>
                <c:pt idx="29">
                  <c:v>1869.3579808954846</c:v>
                </c:pt>
                <c:pt idx="30">
                  <c:v>1913.056036190667</c:v>
                </c:pt>
                <c:pt idx="31">
                  <c:v>1979.6693222870113</c:v>
                </c:pt>
                <c:pt idx="32">
                  <c:v>2018.1164752665286</c:v>
                </c:pt>
                <c:pt idx="33">
                  <c:v>2072.6419414938828</c:v>
                </c:pt>
                <c:pt idx="34">
                  <c:v>2120.5243824152394</c:v>
                </c:pt>
                <c:pt idx="35">
                  <c:v>2164.1286928413238</c:v>
                </c:pt>
                <c:pt idx="36">
                  <c:v>2224.471359723955</c:v>
                </c:pt>
                <c:pt idx="37">
                  <c:v>2298.2334241993276</c:v>
                </c:pt>
                <c:pt idx="38">
                  <c:v>2381.334785035859</c:v>
                </c:pt>
                <c:pt idx="39">
                  <c:v>2459.508358555136</c:v>
                </c:pt>
                <c:pt idx="40">
                  <c:v>2519.312259249816</c:v>
                </c:pt>
                <c:pt idx="41">
                  <c:v>2551.5428545554996</c:v>
                </c:pt>
                <c:pt idx="42">
                  <c:v>2588.3598254749554</c:v>
                </c:pt>
                <c:pt idx="43">
                  <c:v>2634.5055506395997</c:v>
                </c:pt>
                <c:pt idx="44">
                  <c:v>2712.956959960561</c:v>
                </c:pt>
                <c:pt idx="45">
                  <c:v>2825.636583576735</c:v>
                </c:pt>
                <c:pt idx="46">
                  <c:v>2955.752396726072</c:v>
                </c:pt>
                <c:pt idx="47">
                  <c:v>3140.817625391264</c:v>
                </c:pt>
                <c:pt idx="48">
                  <c:v>3316.88121734887</c:v>
                </c:pt>
                <c:pt idx="49">
                  <c:v>3498.5455433408297</c:v>
                </c:pt>
                <c:pt idx="50">
                  <c:v>3666.3305678862807</c:v>
                </c:pt>
                <c:pt idx="51">
                  <c:v>3831.177723902376</c:v>
                </c:pt>
                <c:pt idx="52">
                  <c:v>4033.9596389649005</c:v>
                </c:pt>
                <c:pt idx="53">
                  <c:v>4214.990640151933</c:v>
                </c:pt>
                <c:pt idx="54">
                  <c:v>4435.990760295151</c:v>
                </c:pt>
                <c:pt idx="55">
                  <c:v>4703.025905334433</c:v>
                </c:pt>
                <c:pt idx="56">
                  <c:v>4932.206800136976</c:v>
                </c:pt>
                <c:pt idx="57">
                  <c:v>5084.59237268188</c:v>
                </c:pt>
                <c:pt idx="58">
                  <c:v>5291.043706436097</c:v>
                </c:pt>
                <c:pt idx="59">
                  <c:v>5465.105302810593</c:v>
                </c:pt>
                <c:pt idx="60">
                  <c:v>5528.04263906371</c:v>
                </c:pt>
                <c:pt idx="61">
                  <c:v>5578.412785687619</c:v>
                </c:pt>
                <c:pt idx="62">
                  <c:v>5561.476638489541</c:v>
                </c:pt>
                <c:pt idx="63">
                  <c:v>5445.065026954589</c:v>
                </c:pt>
                <c:pt idx="64">
                  <c:v>5135.062978534557</c:v>
                </c:pt>
                <c:pt idx="65">
                  <c:v>4906.56008918051</c:v>
                </c:pt>
                <c:pt idx="66">
                  <c:v>4486.25270657787</c:v>
                </c:pt>
                <c:pt idx="67">
                  <c:v>4223.934080723603</c:v>
                </c:pt>
                <c:pt idx="68">
                  <c:v>3976.627399684359</c:v>
                </c:pt>
                <c:pt idx="69">
                  <c:v>3837.196235618348</c:v>
                </c:pt>
                <c:pt idx="70">
                  <c:v>3763.913271577964</c:v>
                </c:pt>
                <c:pt idx="71">
                  <c:v>3881.064823504002</c:v>
                </c:pt>
                <c:pt idx="72">
                  <c:v>3851.564953479153</c:v>
                </c:pt>
                <c:pt idx="73">
                  <c:v>4115.695832364046</c:v>
                </c:pt>
                <c:pt idx="74">
                  <c:v>4128.934453183552</c:v>
                </c:pt>
                <c:pt idx="75">
                  <c:v>4240.932418037284</c:v>
                </c:pt>
                <c:pt idx="76">
                  <c:v>4417.756755067312</c:v>
                </c:pt>
                <c:pt idx="77">
                  <c:v>4527.764123831805</c:v>
                </c:pt>
                <c:pt idx="78">
                  <c:v>4642.191640251049</c:v>
                </c:pt>
                <c:pt idx="79">
                  <c:v>4819.080175345217</c:v>
                </c:pt>
                <c:pt idx="80">
                  <c:v>5248.276031681693</c:v>
                </c:pt>
                <c:pt idx="81">
                  <c:v>5404.513312590936</c:v>
                </c:pt>
                <c:pt idx="82">
                  <c:v>5559.558841266833</c:v>
                </c:pt>
                <c:pt idx="83">
                  <c:v>5769.445214984906</c:v>
                </c:pt>
                <c:pt idx="84">
                  <c:v>6328.533638418632</c:v>
                </c:pt>
                <c:pt idx="85">
                  <c:v>6815.437878065405</c:v>
                </c:pt>
                <c:pt idx="86">
                  <c:v>7579.07430101144</c:v>
                </c:pt>
                <c:pt idx="87">
                  <c:v>7362.142535964018</c:v>
                </c:pt>
                <c:pt idx="88">
                  <c:v>8966.220891982555</c:v>
                </c:pt>
                <c:pt idx="89">
                  <c:v>9196.289855945735</c:v>
                </c:pt>
                <c:pt idx="90">
                  <c:v>11745.158817477823</c:v>
                </c:pt>
              </c:numCache>
            </c:numRef>
          </c:yVal>
          <c:smooth val="0"/>
        </c:ser>
        <c:ser>
          <c:idx val="1"/>
          <c:order val="1"/>
          <c:tx>
            <c:v>Dec-05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adjusted!$A$4:$A$94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adjusted!$R$4:$R$94</c:f>
              <c:numCache>
                <c:ptCount val="91"/>
                <c:pt idx="0">
                  <c:v>568.090591938755</c:v>
                </c:pt>
                <c:pt idx="1">
                  <c:v>616.368122728192</c:v>
                </c:pt>
                <c:pt idx="2">
                  <c:v>664.64565351763</c:v>
                </c:pt>
                <c:pt idx="3">
                  <c:v>702.09299868886</c:v>
                </c:pt>
                <c:pt idx="4">
                  <c:v>731.028920641102</c:v>
                </c:pt>
                <c:pt idx="5">
                  <c:v>750.997964856352</c:v>
                </c:pt>
                <c:pt idx="6">
                  <c:v>761.285873360631</c:v>
                </c:pt>
                <c:pt idx="7">
                  <c:v>775.837733786691</c:v>
                </c:pt>
                <c:pt idx="8">
                  <c:v>795.441921283852</c:v>
                </c:pt>
                <c:pt idx="9">
                  <c:v>820.884218403315</c:v>
                </c:pt>
                <c:pt idx="10">
                  <c:v>851.674311375608</c:v>
                </c:pt>
                <c:pt idx="11">
                  <c:v>890.686202032944</c:v>
                </c:pt>
                <c:pt idx="12">
                  <c:v>935.727134784104</c:v>
                </c:pt>
                <c:pt idx="13">
                  <c:v>980.411119119741</c:v>
                </c:pt>
                <c:pt idx="14">
                  <c:v>1035.04678244078</c:v>
                </c:pt>
                <c:pt idx="15">
                  <c:v>1092.69990063849</c:v>
                </c:pt>
                <c:pt idx="16">
                  <c:v>1146.5918001011</c:v>
                </c:pt>
                <c:pt idx="17">
                  <c:v>1194.48181160613</c:v>
                </c:pt>
                <c:pt idx="18">
                  <c:v>1242.02818407339</c:v>
                </c:pt>
                <c:pt idx="19">
                  <c:v>1265.52125014721</c:v>
                </c:pt>
                <c:pt idx="20">
                  <c:v>1277.84248467912</c:v>
                </c:pt>
                <c:pt idx="21">
                  <c:v>1290.89638257066</c:v>
                </c:pt>
                <c:pt idx="22">
                  <c:v>1308.91347043054</c:v>
                </c:pt>
                <c:pt idx="23">
                  <c:v>1330.87824887624</c:v>
                </c:pt>
                <c:pt idx="24">
                  <c:v>1368.6769838423</c:v>
                </c:pt>
                <c:pt idx="25">
                  <c:v>1418.74964622684</c:v>
                </c:pt>
                <c:pt idx="26">
                  <c:v>1466.77761876275</c:v>
                </c:pt>
                <c:pt idx="27">
                  <c:v>1516.56121305633</c:v>
                </c:pt>
                <c:pt idx="28">
                  <c:v>1563.99653567777</c:v>
                </c:pt>
                <c:pt idx="29">
                  <c:v>1610.52807106992</c:v>
                </c:pt>
                <c:pt idx="30">
                  <c:v>1655.98420821119</c:v>
                </c:pt>
                <c:pt idx="31">
                  <c:v>1707.68188465138</c:v>
                </c:pt>
                <c:pt idx="32">
                  <c:v>1757.75614629713</c:v>
                </c:pt>
                <c:pt idx="33">
                  <c:v>1815.52670488349</c:v>
                </c:pt>
                <c:pt idx="34">
                  <c:v>1875.094757324</c:v>
                </c:pt>
                <c:pt idx="35">
                  <c:v>1936.86793078688</c:v>
                </c:pt>
                <c:pt idx="36">
                  <c:v>1999.74134884761</c:v>
                </c:pt>
                <c:pt idx="37">
                  <c:v>2064.43397917969</c:v>
                </c:pt>
                <c:pt idx="38">
                  <c:v>2130.43202364735</c:v>
                </c:pt>
                <c:pt idx="39">
                  <c:v>2195.32474804996</c:v>
                </c:pt>
                <c:pt idx="40">
                  <c:v>2266.59085667536</c:v>
                </c:pt>
                <c:pt idx="41">
                  <c:v>2343.46324062566</c:v>
                </c:pt>
                <c:pt idx="42">
                  <c:v>2427.32485069096</c:v>
                </c:pt>
                <c:pt idx="43">
                  <c:v>2511.12031793065</c:v>
                </c:pt>
                <c:pt idx="44">
                  <c:v>2595.86649427993</c:v>
                </c:pt>
                <c:pt idx="45">
                  <c:v>2676.46622282378</c:v>
                </c:pt>
                <c:pt idx="46">
                  <c:v>2752.31468436495</c:v>
                </c:pt>
                <c:pt idx="47">
                  <c:v>2830.14857378516</c:v>
                </c:pt>
                <c:pt idx="48">
                  <c:v>2918.20410116825</c:v>
                </c:pt>
                <c:pt idx="49">
                  <c:v>3028.75701532323</c:v>
                </c:pt>
                <c:pt idx="50">
                  <c:v>3141.10670738973</c:v>
                </c:pt>
                <c:pt idx="51">
                  <c:v>3259.01175717879</c:v>
                </c:pt>
                <c:pt idx="52">
                  <c:v>3369.71007582396</c:v>
                </c:pt>
                <c:pt idx="53">
                  <c:v>3462.03813141674</c:v>
                </c:pt>
                <c:pt idx="54">
                  <c:v>3535.4007165911</c:v>
                </c:pt>
                <c:pt idx="55">
                  <c:v>3624.73175997887</c:v>
                </c:pt>
                <c:pt idx="56">
                  <c:v>3727.81937934796</c:v>
                </c:pt>
                <c:pt idx="57">
                  <c:v>3890.35192763576</c:v>
                </c:pt>
                <c:pt idx="58">
                  <c:v>4094.28915624803</c:v>
                </c:pt>
                <c:pt idx="59">
                  <c:v>4353.10972803055</c:v>
                </c:pt>
                <c:pt idx="60">
                  <c:v>4633.09339171759</c:v>
                </c:pt>
                <c:pt idx="61">
                  <c:v>4859.25998825498</c:v>
                </c:pt>
                <c:pt idx="62">
                  <c:v>4944.75811091225</c:v>
                </c:pt>
                <c:pt idx="63">
                  <c:v>4925.44318647519</c:v>
                </c:pt>
                <c:pt idx="64">
                  <c:v>4754.59957203679</c:v>
                </c:pt>
                <c:pt idx="65">
                  <c:v>4456.66547690485</c:v>
                </c:pt>
                <c:pt idx="66">
                  <c:v>4197.38701425534</c:v>
                </c:pt>
                <c:pt idx="67">
                  <c:v>4004.76892387803</c:v>
                </c:pt>
                <c:pt idx="68">
                  <c:v>3859.81654883777</c:v>
                </c:pt>
                <c:pt idx="69">
                  <c:v>3794.11115890463</c:v>
                </c:pt>
                <c:pt idx="70">
                  <c:v>3785.12682497107</c:v>
                </c:pt>
                <c:pt idx="71">
                  <c:v>3726.43571147698</c:v>
                </c:pt>
                <c:pt idx="72">
                  <c:v>3654.89826556592</c:v>
                </c:pt>
                <c:pt idx="73">
                  <c:v>3591.20546034355</c:v>
                </c:pt>
                <c:pt idx="74">
                  <c:v>3549.72528046571</c:v>
                </c:pt>
                <c:pt idx="75">
                  <c:v>3544.01909106675</c:v>
                </c:pt>
                <c:pt idx="76">
                  <c:v>3628.13250289272</c:v>
                </c:pt>
                <c:pt idx="77">
                  <c:v>3747.54841468135</c:v>
                </c:pt>
                <c:pt idx="78">
                  <c:v>3876.80673453446</c:v>
                </c:pt>
                <c:pt idx="79">
                  <c:v>3992.92042586492</c:v>
                </c:pt>
                <c:pt idx="80">
                  <c:v>4112.64373918643</c:v>
                </c:pt>
                <c:pt idx="81">
                  <c:v>4193.91597617703</c:v>
                </c:pt>
                <c:pt idx="82">
                  <c:v>4275.23542475331</c:v>
                </c:pt>
                <c:pt idx="83">
                  <c:v>4356.40988317841</c:v>
                </c:pt>
                <c:pt idx="84">
                  <c:v>4445.32753856872</c:v>
                </c:pt>
                <c:pt idx="85">
                  <c:v>4523.16066494733</c:v>
                </c:pt>
                <c:pt idx="86">
                  <c:v>4590.73674274216</c:v>
                </c:pt>
                <c:pt idx="87">
                  <c:v>4646.83562341603</c:v>
                </c:pt>
                <c:pt idx="88">
                  <c:v>4691.8905484745</c:v>
                </c:pt>
                <c:pt idx="89">
                  <c:v>4733.18373042684</c:v>
                </c:pt>
                <c:pt idx="90">
                  <c:v>4774.47691237918</c:v>
                </c:pt>
              </c:numCache>
            </c:numRef>
          </c:yVal>
          <c:smooth val="0"/>
        </c:ser>
        <c:axId val="12628751"/>
        <c:axId val="46549896"/>
      </c:scatterChart>
      <c:valAx>
        <c:axId val="12628751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46549896"/>
        <c:crosses val="autoZero"/>
        <c:crossBetween val="midCat"/>
        <c:dispUnits/>
      </c:valAx>
      <c:valAx>
        <c:axId val="46549896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Per-capita Expenditures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28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2.75"/>
  <cols>
    <col min="2" max="2" width="12.140625" style="0" bestFit="1" customWidth="1"/>
    <col min="7" max="7" width="11.00390625" style="0" customWidth="1"/>
    <col min="8" max="8" width="10.8515625" style="0" customWidth="1"/>
    <col min="9" max="9" width="12.8515625" style="0" customWidth="1"/>
    <col min="10" max="10" width="15.8515625" style="0" customWidth="1"/>
    <col min="11" max="11" width="21.140625" style="4" customWidth="1"/>
    <col min="15" max="19" width="9.140625" style="16" customWidth="1"/>
    <col min="21" max="21" width="16.421875" style="0" bestFit="1" customWidth="1"/>
    <col min="23" max="25" width="10.28125" style="0" customWidth="1"/>
    <col min="26" max="26" width="10.140625" style="0" customWidth="1"/>
  </cols>
  <sheetData>
    <row r="1" spans="2:26" ht="12.75">
      <c r="B1" s="1" t="s">
        <v>102</v>
      </c>
      <c r="C1" s="1"/>
      <c r="D1" s="1"/>
      <c r="E1" s="1"/>
      <c r="F1" s="1"/>
      <c r="G1" s="1"/>
      <c r="H1" s="1"/>
      <c r="I1" s="2" t="s">
        <v>11</v>
      </c>
      <c r="J1" s="2"/>
      <c r="K1" s="2"/>
      <c r="L1" s="9"/>
      <c r="M1" s="9"/>
      <c r="N1" s="9"/>
      <c r="U1" t="s">
        <v>101</v>
      </c>
      <c r="X1" s="14">
        <f>X2/U2</f>
        <v>0.2600180130781087</v>
      </c>
      <c r="Y1" s="14">
        <f>Y2/V2</f>
        <v>0.5345954911486721</v>
      </c>
      <c r="Z1" s="14">
        <f>Z2/W2</f>
        <v>0.3401772292745335</v>
      </c>
    </row>
    <row r="2" spans="2:26" ht="12.75">
      <c r="B2" s="6">
        <f>SUM(B4:B94)</f>
        <v>164014.99999999988</v>
      </c>
      <c r="C2" s="6">
        <f aca="true" t="shared" si="0" ref="C2:J2">SUM(C4:C94)</f>
        <v>446969.00000000006</v>
      </c>
      <c r="D2" s="6">
        <f t="shared" si="0"/>
        <v>104394.00000000003</v>
      </c>
      <c r="E2" s="6">
        <f t="shared" si="0"/>
        <v>214958.0000000001</v>
      </c>
      <c r="F2" s="6">
        <f t="shared" si="0"/>
        <v>0</v>
      </c>
      <c r="G2" s="6">
        <f t="shared" si="0"/>
        <v>171406</v>
      </c>
      <c r="H2" s="6">
        <f t="shared" si="0"/>
        <v>1101741.9999999995</v>
      </c>
      <c r="I2" s="6">
        <f t="shared" si="0"/>
        <v>40964.99999999999</v>
      </c>
      <c r="J2" s="6">
        <f t="shared" si="0"/>
        <v>54304.99999999999</v>
      </c>
      <c r="K2" s="2"/>
      <c r="L2" s="9"/>
      <c r="M2" s="9"/>
      <c r="N2" s="9"/>
      <c r="U2" s="11">
        <f aca="true" t="shared" si="1" ref="U2:Z2">SUM(U4:U94)</f>
        <v>2401156.062814415</v>
      </c>
      <c r="V2" s="11">
        <f t="shared" si="1"/>
        <v>990003.6452599267</v>
      </c>
      <c r="W2" s="11">
        <f t="shared" si="1"/>
        <v>3391159.7080743406</v>
      </c>
      <c r="X2" s="11">
        <f t="shared" si="1"/>
        <v>624343.8285434585</v>
      </c>
      <c r="Y2" s="11">
        <f t="shared" si="1"/>
        <v>529251.4849767062</v>
      </c>
      <c r="Z2" s="11">
        <f t="shared" si="1"/>
        <v>1153595.313520165</v>
      </c>
    </row>
    <row r="3" spans="1:2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9</v>
      </c>
      <c r="J3" s="2" t="s">
        <v>10</v>
      </c>
      <c r="K3" s="2" t="s">
        <v>12</v>
      </c>
      <c r="L3" s="9" t="s">
        <v>15</v>
      </c>
      <c r="M3" s="9" t="s">
        <v>14</v>
      </c>
      <c r="N3" s="9" t="s">
        <v>13</v>
      </c>
      <c r="O3" s="16" t="s">
        <v>9</v>
      </c>
      <c r="P3" s="16" t="s">
        <v>10</v>
      </c>
      <c r="Q3" s="16" t="s">
        <v>91</v>
      </c>
      <c r="R3" s="16" t="s">
        <v>98</v>
      </c>
      <c r="S3" s="16" t="s">
        <v>97</v>
      </c>
      <c r="T3" s="16" t="s">
        <v>100</v>
      </c>
      <c r="U3" s="16" t="s">
        <v>9</v>
      </c>
      <c r="V3" s="16" t="s">
        <v>10</v>
      </c>
      <c r="W3" s="16" t="s">
        <v>91</v>
      </c>
      <c r="X3" s="16" t="s">
        <v>98</v>
      </c>
      <c r="Y3" s="16" t="s">
        <v>97</v>
      </c>
      <c r="Z3" s="16" t="s">
        <v>100</v>
      </c>
    </row>
    <row r="4" spans="1:26" ht="12.75">
      <c r="A4">
        <v>0</v>
      </c>
      <c r="B4" s="7">
        <f>aggregate!B3*adjustments!$B$5</f>
        <v>559.8656602758402</v>
      </c>
      <c r="C4" s="7">
        <f>aggregate!C3*adjustments!$C$5</f>
        <v>5442.874198234794</v>
      </c>
      <c r="D4" s="7">
        <f>aggregate!D3*adjustments!$D$5</f>
        <v>916.6776218543748</v>
      </c>
      <c r="E4" s="7">
        <f>aggregate!E3*adjustments!$E$5</f>
        <v>63.71465459822779</v>
      </c>
      <c r="F4" s="7">
        <f>aggregate!F3*adjustments!$R$5</f>
        <v>0</v>
      </c>
      <c r="G4" s="7">
        <f>aggregate!G3*adjustments!$G$5</f>
        <v>704.1943826061048</v>
      </c>
      <c r="H4" s="7">
        <f>SUM(B4:G4)</f>
        <v>7687.326517569341</v>
      </c>
      <c r="I4" s="8">
        <f>aggregate!I3*adjustments!$I$5</f>
        <v>0</v>
      </c>
      <c r="J4" s="8">
        <f>aggregate!J3*adjustments!$J$5</f>
        <v>0</v>
      </c>
      <c r="K4" s="3">
        <v>0</v>
      </c>
      <c r="L4" s="10">
        <v>3805648</v>
      </c>
      <c r="M4" s="10">
        <f aca="true" t="shared" si="2" ref="M4:M35">L4*K4</f>
        <v>0</v>
      </c>
      <c r="N4" s="10">
        <f aca="true" t="shared" si="3" ref="N4:N35">L4-M4</f>
        <v>3805648</v>
      </c>
      <c r="O4" s="17">
        <f aca="true" t="shared" si="4" ref="O4:O35">SUM(B4:D4)+I4</f>
        <v>6919.4174803650085</v>
      </c>
      <c r="P4" s="17">
        <f aca="true" t="shared" si="5" ref="P4:P35">SUM(E4:G4)+J4</f>
        <v>767.9090372043325</v>
      </c>
      <c r="Q4" s="17">
        <f aca="true" t="shared" si="6" ref="Q4:Q35">O4+P4</f>
        <v>7687.326517569341</v>
      </c>
      <c r="R4" s="17">
        <v>568.090591938755</v>
      </c>
      <c r="S4" s="17">
        <v>539.607477040207</v>
      </c>
      <c r="T4" s="11">
        <f aca="true" t="shared" si="7" ref="T4:T35">R4+S4</f>
        <v>1107.698068978962</v>
      </c>
      <c r="U4" s="14">
        <f aca="true" t="shared" si="8" ref="U4:U35">O4*$L4/1000000</f>
        <v>26332.867295316137</v>
      </c>
      <c r="V4" s="14">
        <f aca="true" t="shared" si="9" ref="V4:V35">P4*$L4/1000000</f>
        <v>2922.3914916185936</v>
      </c>
      <c r="W4" s="14">
        <f aca="true" t="shared" si="10" ref="W4:W35">Q4*$L4/1000000</f>
        <v>29255.25878693473</v>
      </c>
      <c r="X4" s="14">
        <f aca="true" t="shared" si="11" ref="X4:X35">R4*$L4/1000000</f>
        <v>2161.952825030539</v>
      </c>
      <c r="Y4" s="14">
        <f aca="true" t="shared" si="12" ref="Y4:Y35">S4*$L4/1000000</f>
        <v>2053.5561157831094</v>
      </c>
      <c r="Z4" s="14">
        <f aca="true" t="shared" si="13" ref="Z4:Z35">T4*$L4/1000000</f>
        <v>4215.508940813649</v>
      </c>
    </row>
    <row r="5" spans="1:26" ht="12.75">
      <c r="A5">
        <f aca="true" t="shared" si="14" ref="A5:A36">A4+1</f>
        <v>1</v>
      </c>
      <c r="B5" s="7">
        <f>aggregate!B4*adjustments!$B$5</f>
        <v>550.9747208293578</v>
      </c>
      <c r="C5" s="7">
        <f>aggregate!C4*adjustments!$C$5</f>
        <v>4531.859423100957</v>
      </c>
      <c r="D5" s="7">
        <f>aggregate!D4*adjustments!$D$5</f>
        <v>938.4685828350827</v>
      </c>
      <c r="E5" s="7">
        <f>aggregate!E4*adjustments!$E$5</f>
        <v>51.06053697727984</v>
      </c>
      <c r="F5" s="7">
        <f>aggregate!F4*adjustments!$R$5</f>
        <v>0</v>
      </c>
      <c r="G5" s="7">
        <f>aggregate!G4*adjustments!$G$5</f>
        <v>685.0412683531683</v>
      </c>
      <c r="H5" s="7">
        <f aca="true" t="shared" si="15" ref="H5:H68">SUM(B5:G5)</f>
        <v>6757.404532095847</v>
      </c>
      <c r="I5" s="8">
        <f>aggregate!I4*adjustments!$I$5</f>
        <v>0</v>
      </c>
      <c r="J5" s="8">
        <f>aggregate!J4*adjustments!$J$5</f>
        <v>8.117922288463392</v>
      </c>
      <c r="K5" s="3">
        <v>4.859043681467794E-05</v>
      </c>
      <c r="L5" s="10">
        <v>3820582</v>
      </c>
      <c r="M5" s="10">
        <f t="shared" si="2"/>
        <v>185.6437482662959</v>
      </c>
      <c r="N5" s="10">
        <f t="shared" si="3"/>
        <v>3820396.356251734</v>
      </c>
      <c r="O5" s="17">
        <f t="shared" si="4"/>
        <v>6021.302726765398</v>
      </c>
      <c r="P5" s="17">
        <f t="shared" si="5"/>
        <v>744.2197276189116</v>
      </c>
      <c r="Q5" s="17">
        <f t="shared" si="6"/>
        <v>6765.52245438431</v>
      </c>
      <c r="R5" s="17">
        <v>616.368122728192</v>
      </c>
      <c r="S5" s="17">
        <v>539.607477040207</v>
      </c>
      <c r="T5" s="11">
        <f t="shared" si="7"/>
        <v>1155.975599768399</v>
      </c>
      <c r="U5" s="14">
        <f t="shared" si="8"/>
        <v>23004.8808144308</v>
      </c>
      <c r="V5" s="14">
        <f t="shared" si="9"/>
        <v>2843.3524953857163</v>
      </c>
      <c r="W5" s="14">
        <f t="shared" si="10"/>
        <v>25848.233309816515</v>
      </c>
      <c r="X5" s="14">
        <f t="shared" si="11"/>
        <v>2354.884955069121</v>
      </c>
      <c r="Y5" s="14">
        <f t="shared" si="12"/>
        <v>2061.614613845228</v>
      </c>
      <c r="Z5" s="14">
        <f t="shared" si="13"/>
        <v>4416.49956891435</v>
      </c>
    </row>
    <row r="6" spans="1:26" ht="12.75">
      <c r="A6">
        <f t="shared" si="14"/>
        <v>2</v>
      </c>
      <c r="B6" s="7">
        <f>aggregate!B5*adjustments!$B$5</f>
        <v>535.6813784418637</v>
      </c>
      <c r="C6" s="7">
        <f>aggregate!C5*adjustments!$C$5</f>
        <v>3571.5308182383</v>
      </c>
      <c r="D6" s="7">
        <f>aggregate!D5*adjustments!$D$5</f>
        <v>949.2068689545714</v>
      </c>
      <c r="E6" s="7">
        <f>aggregate!E5*adjustments!$E$5</f>
        <v>37.86034546481344</v>
      </c>
      <c r="F6" s="7">
        <f>aggregate!F5*adjustments!$R$5</f>
        <v>0</v>
      </c>
      <c r="G6" s="7">
        <f>aggregate!G5*adjustments!$G$5</f>
        <v>657.9602305034352</v>
      </c>
      <c r="H6" s="7">
        <f t="shared" si="15"/>
        <v>5752.239641602984</v>
      </c>
      <c r="I6" s="8">
        <f>aggregate!I5*adjustments!$I$5</f>
        <v>0</v>
      </c>
      <c r="J6" s="8">
        <f>aggregate!J5*adjustments!$J$5</f>
        <v>0</v>
      </c>
      <c r="K6" s="3">
        <v>0</v>
      </c>
      <c r="L6" s="10">
        <v>3790446</v>
      </c>
      <c r="M6" s="10">
        <f t="shared" si="2"/>
        <v>0</v>
      </c>
      <c r="N6" s="10">
        <f t="shared" si="3"/>
        <v>3790446</v>
      </c>
      <c r="O6" s="17">
        <f t="shared" si="4"/>
        <v>5056.4190656347355</v>
      </c>
      <c r="P6" s="17">
        <f t="shared" si="5"/>
        <v>695.8205759682487</v>
      </c>
      <c r="Q6" s="17">
        <f t="shared" si="6"/>
        <v>5752.239641602984</v>
      </c>
      <c r="R6" s="17">
        <v>664.64565351763</v>
      </c>
      <c r="S6" s="17">
        <v>539.607477040207</v>
      </c>
      <c r="T6" s="11">
        <f t="shared" si="7"/>
        <v>1204.2531305578368</v>
      </c>
      <c r="U6" s="14">
        <f t="shared" si="8"/>
        <v>19166.08342165892</v>
      </c>
      <c r="V6" s="14">
        <f t="shared" si="9"/>
        <v>2637.4703188965445</v>
      </c>
      <c r="W6" s="14">
        <f t="shared" si="10"/>
        <v>21803.553740555464</v>
      </c>
      <c r="X6" s="14">
        <f t="shared" si="11"/>
        <v>2519.303458793286</v>
      </c>
      <c r="Y6" s="14">
        <f t="shared" si="12"/>
        <v>2045.3530029171443</v>
      </c>
      <c r="Z6" s="14">
        <f t="shared" si="13"/>
        <v>4564.65646171043</v>
      </c>
    </row>
    <row r="7" spans="1:26" ht="12.75">
      <c r="A7">
        <f t="shared" si="14"/>
        <v>3</v>
      </c>
      <c r="B7" s="7">
        <f>aggregate!B6*adjustments!$B$5</f>
        <v>542.6658169345886</v>
      </c>
      <c r="C7" s="7">
        <f>aggregate!C6*adjustments!$C$5</f>
        <v>2869.550906190071</v>
      </c>
      <c r="D7" s="7">
        <f>aggregate!D6*adjustments!$D$5</f>
        <v>972.5352028024505</v>
      </c>
      <c r="E7" s="7">
        <f>aggregate!E6*adjustments!$E$5</f>
        <v>27.644067033622292</v>
      </c>
      <c r="F7" s="7">
        <f>aggregate!F6*adjustments!$R$5</f>
        <v>0</v>
      </c>
      <c r="G7" s="7">
        <f>aggregate!G6*adjustments!$G$5</f>
        <v>634.6681395696551</v>
      </c>
      <c r="H7" s="7">
        <f t="shared" si="15"/>
        <v>5047.064132530388</v>
      </c>
      <c r="I7" s="8">
        <f>aggregate!I6*adjustments!$I$5</f>
        <v>0</v>
      </c>
      <c r="J7" s="8">
        <f>aggregate!J6*adjustments!$J$5</f>
        <v>8.525155250912444</v>
      </c>
      <c r="K7" s="3">
        <v>5.0865309459482855E-05</v>
      </c>
      <c r="L7" s="10">
        <v>3832799</v>
      </c>
      <c r="M7" s="10">
        <f t="shared" si="2"/>
        <v>194.95650723099644</v>
      </c>
      <c r="N7" s="10">
        <f t="shared" si="3"/>
        <v>3832604.043492769</v>
      </c>
      <c r="O7" s="17">
        <f t="shared" si="4"/>
        <v>4384.75192592711</v>
      </c>
      <c r="P7" s="17">
        <f t="shared" si="5"/>
        <v>670.8373618541898</v>
      </c>
      <c r="Q7" s="17">
        <f t="shared" si="6"/>
        <v>5055.5892877813</v>
      </c>
      <c r="R7" s="17">
        <v>702.09299868886</v>
      </c>
      <c r="S7" s="17">
        <v>539.607477040207</v>
      </c>
      <c r="T7" s="11">
        <f t="shared" si="7"/>
        <v>1241.700475729067</v>
      </c>
      <c r="U7" s="14">
        <f t="shared" si="8"/>
        <v>16805.8727969415</v>
      </c>
      <c r="V7" s="14">
        <f t="shared" si="9"/>
        <v>2571.1847696773766</v>
      </c>
      <c r="W7" s="14">
        <f t="shared" si="10"/>
        <v>19377.05756661888</v>
      </c>
      <c r="X7" s="14">
        <f t="shared" si="11"/>
        <v>2690.981343281664</v>
      </c>
      <c r="Y7" s="14">
        <f t="shared" si="12"/>
        <v>2068.2069983922283</v>
      </c>
      <c r="Z7" s="14">
        <f t="shared" si="13"/>
        <v>4759.188341673892</v>
      </c>
    </row>
    <row r="8" spans="1:26" ht="12.75">
      <c r="A8">
        <f t="shared" si="14"/>
        <v>4</v>
      </c>
      <c r="B8" s="7">
        <f>aggregate!B7*adjustments!$B$5</f>
        <v>573.4083032042582</v>
      </c>
      <c r="C8" s="7">
        <f>aggregate!C7*adjustments!$C$5</f>
        <v>2418.2609916115553</v>
      </c>
      <c r="D8" s="7">
        <f>aggregate!D7*adjustments!$D$5</f>
        <v>997.7102651164352</v>
      </c>
      <c r="E8" s="7">
        <f>aggregate!E7*adjustments!$E$5</f>
        <v>20.013378909162533</v>
      </c>
      <c r="F8" s="7">
        <f>aggregate!F7*adjustments!$R$5</f>
        <v>0</v>
      </c>
      <c r="G8" s="7">
        <f>aggregate!G7*adjustments!$G$5</f>
        <v>607.3848835047451</v>
      </c>
      <c r="H8" s="7">
        <f t="shared" si="15"/>
        <v>4616.7778223461555</v>
      </c>
      <c r="I8" s="8">
        <f>aggregate!I7*adjustments!$I$5</f>
        <v>0</v>
      </c>
      <c r="J8" s="8">
        <f>aggregate!J7*adjustments!$J$5</f>
        <v>16.220141946625137</v>
      </c>
      <c r="K8" s="3">
        <v>9.447220791152834E-05</v>
      </c>
      <c r="L8" s="10">
        <v>3926323</v>
      </c>
      <c r="M8" s="10">
        <f t="shared" si="2"/>
        <v>370.92840278381567</v>
      </c>
      <c r="N8" s="10">
        <f t="shared" si="3"/>
        <v>3925952.071597216</v>
      </c>
      <c r="O8" s="17">
        <f t="shared" si="4"/>
        <v>3989.3795599322484</v>
      </c>
      <c r="P8" s="17">
        <f t="shared" si="5"/>
        <v>643.6184043605327</v>
      </c>
      <c r="Q8" s="17">
        <f t="shared" si="6"/>
        <v>4632.997964292781</v>
      </c>
      <c r="R8" s="17">
        <v>731.028920641102</v>
      </c>
      <c r="S8" s="17">
        <v>539.607477040207</v>
      </c>
      <c r="T8" s="11">
        <f t="shared" si="7"/>
        <v>1270.636397681309</v>
      </c>
      <c r="U8" s="14">
        <f t="shared" si="8"/>
        <v>15663.592721891864</v>
      </c>
      <c r="V8" s="14">
        <f t="shared" si="9"/>
        <v>2527.0537442640602</v>
      </c>
      <c r="W8" s="14">
        <f t="shared" si="10"/>
        <v>18190.646466155926</v>
      </c>
      <c r="X8" s="14">
        <f t="shared" si="11"/>
        <v>2870.2556647783335</v>
      </c>
      <c r="Y8" s="14">
        <f t="shared" si="12"/>
        <v>2118.6732480749365</v>
      </c>
      <c r="Z8" s="14">
        <f t="shared" si="13"/>
        <v>4988.928912853271</v>
      </c>
    </row>
    <row r="9" spans="1:26" ht="12.75">
      <c r="A9">
        <f t="shared" si="14"/>
        <v>5</v>
      </c>
      <c r="B9" s="7">
        <f>aggregate!B8*adjustments!$B$5</f>
        <v>617.1479257554944</v>
      </c>
      <c r="C9" s="7">
        <f>aggregate!C8*adjustments!$C$5</f>
        <v>2179.2340386652186</v>
      </c>
      <c r="D9" s="7">
        <f>aggregate!D8*adjustments!$D$5</f>
        <v>997.2064750981602</v>
      </c>
      <c r="E9" s="7">
        <f>aggregate!E8*adjustments!$E$5</f>
        <v>13.991832583856421</v>
      </c>
      <c r="F9" s="7">
        <f>aggregate!F8*adjustments!$R$5</f>
        <v>0</v>
      </c>
      <c r="G9" s="7">
        <f>aggregate!G8*adjustments!$G$5</f>
        <v>562.7424095892084</v>
      </c>
      <c r="H9" s="7">
        <f t="shared" si="15"/>
        <v>4370.322681691938</v>
      </c>
      <c r="I9" s="8">
        <f>aggregate!I8*adjustments!$I$5</f>
        <v>0</v>
      </c>
      <c r="J9" s="8">
        <f>aggregate!J8*adjustments!$J$5</f>
        <v>0</v>
      </c>
      <c r="K9" s="3">
        <v>0</v>
      </c>
      <c r="L9" s="10">
        <v>3965103</v>
      </c>
      <c r="M9" s="10">
        <f t="shared" si="2"/>
        <v>0</v>
      </c>
      <c r="N9" s="10">
        <f t="shared" si="3"/>
        <v>3965103</v>
      </c>
      <c r="O9" s="17">
        <f t="shared" si="4"/>
        <v>3793.588439518873</v>
      </c>
      <c r="P9" s="17">
        <f t="shared" si="5"/>
        <v>576.7342421730648</v>
      </c>
      <c r="Q9" s="17">
        <f t="shared" si="6"/>
        <v>4370.322681691938</v>
      </c>
      <c r="R9" s="17">
        <v>750.997964856352</v>
      </c>
      <c r="S9" s="17">
        <v>539.607477040207</v>
      </c>
      <c r="T9" s="11">
        <f t="shared" si="7"/>
        <v>1290.6054418965591</v>
      </c>
      <c r="U9" s="14">
        <f t="shared" si="8"/>
        <v>15041.968902301604</v>
      </c>
      <c r="V9" s="14">
        <f t="shared" si="9"/>
        <v>2286.8106738431457</v>
      </c>
      <c r="W9" s="14">
        <f t="shared" si="10"/>
        <v>17328.77957614475</v>
      </c>
      <c r="X9" s="14">
        <f t="shared" si="11"/>
        <v>2977.784283445816</v>
      </c>
      <c r="Y9" s="14">
        <f t="shared" si="12"/>
        <v>2139.5992260345556</v>
      </c>
      <c r="Z9" s="14">
        <f t="shared" si="13"/>
        <v>5117.383509480373</v>
      </c>
    </row>
    <row r="10" spans="1:26" ht="12.75">
      <c r="A10">
        <f t="shared" si="14"/>
        <v>6</v>
      </c>
      <c r="B10" s="7">
        <f>aggregate!B9*adjustments!$B$5</f>
        <v>678.9673339956145</v>
      </c>
      <c r="C10" s="7">
        <f>aggregate!C9*adjustments!$C$5</f>
        <v>2134.5547657409247</v>
      </c>
      <c r="D10" s="7">
        <f>aggregate!D9*adjustments!$D$5</f>
        <v>988.3105277164199</v>
      </c>
      <c r="E10" s="7">
        <f>aggregate!E9*adjustments!$E$5</f>
        <v>10.903009603608101</v>
      </c>
      <c r="F10" s="7">
        <f>aggregate!F9*adjustments!$R$5</f>
        <v>0</v>
      </c>
      <c r="G10" s="7">
        <f>aggregate!G9*adjustments!$G$5</f>
        <v>525.0936987905652</v>
      </c>
      <c r="H10" s="7">
        <f t="shared" si="15"/>
        <v>4337.829335847133</v>
      </c>
      <c r="I10" s="8">
        <f>aggregate!I9*adjustments!$I$5</f>
        <v>0</v>
      </c>
      <c r="J10" s="8">
        <f>aggregate!J9*adjustments!$J$5</f>
        <v>0</v>
      </c>
      <c r="K10" s="3">
        <v>0</v>
      </c>
      <c r="L10" s="10">
        <v>4019705</v>
      </c>
      <c r="M10" s="10">
        <f t="shared" si="2"/>
        <v>0</v>
      </c>
      <c r="N10" s="10">
        <f t="shared" si="3"/>
        <v>4019705</v>
      </c>
      <c r="O10" s="17">
        <f t="shared" si="4"/>
        <v>3801.832627452959</v>
      </c>
      <c r="P10" s="17">
        <f t="shared" si="5"/>
        <v>535.9967083941733</v>
      </c>
      <c r="Q10" s="17">
        <f t="shared" si="6"/>
        <v>4337.829335847133</v>
      </c>
      <c r="R10" s="17">
        <v>761.285873360631</v>
      </c>
      <c r="S10" s="17">
        <v>539.607477040207</v>
      </c>
      <c r="T10" s="11">
        <f t="shared" si="7"/>
        <v>1300.8933504008378</v>
      </c>
      <c r="U10" s="14">
        <f t="shared" si="8"/>
        <v>15282.245621735796</v>
      </c>
      <c r="V10" s="14">
        <f t="shared" si="9"/>
        <v>2154.5486487156004</v>
      </c>
      <c r="W10" s="14">
        <f t="shared" si="10"/>
        <v>17436.794270451403</v>
      </c>
      <c r="X10" s="14">
        <f t="shared" si="11"/>
        <v>3060.144631577095</v>
      </c>
      <c r="Y10" s="14">
        <f t="shared" si="12"/>
        <v>2169.062873495905</v>
      </c>
      <c r="Z10" s="14">
        <f t="shared" si="13"/>
        <v>5229.207505073</v>
      </c>
    </row>
    <row r="11" spans="1:26" ht="12.75">
      <c r="A11">
        <f t="shared" si="14"/>
        <v>7</v>
      </c>
      <c r="B11" s="7">
        <f>aggregate!B10*adjustments!$B$5</f>
        <v>777.5484461100904</v>
      </c>
      <c r="C11" s="7">
        <f>aggregate!C10*adjustments!$C$5</f>
        <v>2248.6236594186084</v>
      </c>
      <c r="D11" s="7">
        <f>aggregate!D10*adjustments!$D$5</f>
        <v>977.2135997087436</v>
      </c>
      <c r="E11" s="7">
        <f>aggregate!E10*adjustments!$E$5</f>
        <v>9.619413998246475</v>
      </c>
      <c r="F11" s="7">
        <f>aggregate!F10*adjustments!$R$5</f>
        <v>0</v>
      </c>
      <c r="G11" s="7">
        <f>aggregate!G10*adjustments!$G$5</f>
        <v>500.7157510360993</v>
      </c>
      <c r="H11" s="7">
        <f t="shared" si="15"/>
        <v>4513.720870271788</v>
      </c>
      <c r="I11" s="8">
        <f>aggregate!I10*adjustments!$I$5</f>
        <v>0</v>
      </c>
      <c r="J11" s="8">
        <f>aggregate!J10*adjustments!$J$5</f>
        <v>0</v>
      </c>
      <c r="K11" s="3">
        <v>0</v>
      </c>
      <c r="L11" s="10">
        <v>4118147</v>
      </c>
      <c r="M11" s="10">
        <f t="shared" si="2"/>
        <v>0</v>
      </c>
      <c r="N11" s="10">
        <f t="shared" si="3"/>
        <v>4118147</v>
      </c>
      <c r="O11" s="17">
        <f t="shared" si="4"/>
        <v>4003.3857052374424</v>
      </c>
      <c r="P11" s="17">
        <f t="shared" si="5"/>
        <v>510.3351650343458</v>
      </c>
      <c r="Q11" s="17">
        <f t="shared" si="6"/>
        <v>4513.720870271788</v>
      </c>
      <c r="R11" s="17">
        <v>775.837733786691</v>
      </c>
      <c r="S11" s="17">
        <v>539.607477040207</v>
      </c>
      <c r="T11" s="11">
        <f t="shared" si="7"/>
        <v>1315.445210826898</v>
      </c>
      <c r="U11" s="14">
        <f t="shared" si="8"/>
        <v>16486.530831866457</v>
      </c>
      <c r="V11" s="14">
        <f t="shared" si="9"/>
        <v>2101.635228880696</v>
      </c>
      <c r="W11" s="14">
        <f t="shared" si="10"/>
        <v>18588.166060747153</v>
      </c>
      <c r="X11" s="14">
        <f t="shared" si="11"/>
        <v>3195.01383588046</v>
      </c>
      <c r="Y11" s="14">
        <f t="shared" si="12"/>
        <v>2222.182912750697</v>
      </c>
      <c r="Z11" s="14">
        <f t="shared" si="13"/>
        <v>5417.196748631157</v>
      </c>
    </row>
    <row r="12" spans="1:26" ht="12.75">
      <c r="A12">
        <f t="shared" si="14"/>
        <v>8</v>
      </c>
      <c r="B12" s="7">
        <f>aggregate!B11*adjustments!$B$5</f>
        <v>893.9790157298044</v>
      </c>
      <c r="C12" s="7">
        <f>aggregate!C11*adjustments!$C$5</f>
        <v>2391.83029692069</v>
      </c>
      <c r="D12" s="7">
        <f>aggregate!D11*adjustments!$D$5</f>
        <v>915.0103211420691</v>
      </c>
      <c r="E12" s="7">
        <f>aggregate!E11*adjustments!$E$5</f>
        <v>8.854268805047036</v>
      </c>
      <c r="F12" s="7">
        <f>aggregate!F11*adjustments!$R$5</f>
        <v>0</v>
      </c>
      <c r="G12" s="7">
        <f>aggregate!G11*adjustments!$G$5</f>
        <v>488.9444264760581</v>
      </c>
      <c r="H12" s="7">
        <f t="shared" si="15"/>
        <v>4698.618329073669</v>
      </c>
      <c r="I12" s="8">
        <f>aggregate!I11*adjustments!$I$5</f>
        <v>0</v>
      </c>
      <c r="J12" s="8">
        <f>aggregate!J11*adjustments!$J$5</f>
        <v>7.433040737859921</v>
      </c>
      <c r="K12" s="3">
        <v>4.067295059489946E-05</v>
      </c>
      <c r="L12" s="10">
        <v>4179230</v>
      </c>
      <c r="M12" s="10">
        <f t="shared" si="2"/>
        <v>169.98161531472167</v>
      </c>
      <c r="N12" s="10">
        <f t="shared" si="3"/>
        <v>4179060.0183846853</v>
      </c>
      <c r="O12" s="17">
        <f t="shared" si="4"/>
        <v>4200.819633792564</v>
      </c>
      <c r="P12" s="17">
        <f t="shared" si="5"/>
        <v>505.231736018965</v>
      </c>
      <c r="Q12" s="17">
        <f t="shared" si="6"/>
        <v>4706.051369811529</v>
      </c>
      <c r="R12" s="17">
        <v>795.441921283852</v>
      </c>
      <c r="S12" s="17">
        <v>539.82823632851</v>
      </c>
      <c r="T12" s="11">
        <f t="shared" si="7"/>
        <v>1335.270157612362</v>
      </c>
      <c r="U12" s="14">
        <f t="shared" si="8"/>
        <v>17556.191438134894</v>
      </c>
      <c r="V12" s="14">
        <f t="shared" si="9"/>
        <v>2111.4796281225395</v>
      </c>
      <c r="W12" s="14">
        <f t="shared" si="10"/>
        <v>19667.671066257437</v>
      </c>
      <c r="X12" s="14">
        <f t="shared" si="11"/>
        <v>3324.334740687113</v>
      </c>
      <c r="Y12" s="14">
        <f t="shared" si="12"/>
        <v>2256.0663601111987</v>
      </c>
      <c r="Z12" s="14">
        <f t="shared" si="13"/>
        <v>5580.401100798312</v>
      </c>
    </row>
    <row r="13" spans="1:26" ht="12.75">
      <c r="A13">
        <f t="shared" si="14"/>
        <v>9</v>
      </c>
      <c r="B13" s="7">
        <f>aggregate!B12*adjustments!$B$5</f>
        <v>1048.6033287307557</v>
      </c>
      <c r="C13" s="7">
        <f>aggregate!C12*adjustments!$C$5</f>
        <v>2607.1584324791575</v>
      </c>
      <c r="D13" s="7">
        <f>aggregate!D12*adjustments!$D$5</f>
        <v>854.3187039726249</v>
      </c>
      <c r="E13" s="7">
        <f>aggregate!E12*adjustments!$E$5</f>
        <v>8.56281707463788</v>
      </c>
      <c r="F13" s="7">
        <f>aggregate!F12*adjustments!$R$5</f>
        <v>0</v>
      </c>
      <c r="G13" s="7">
        <f>aggregate!G12*adjustments!$G$5</f>
        <v>492.43913195419583</v>
      </c>
      <c r="H13" s="7">
        <f t="shared" si="15"/>
        <v>5011.0824142113715</v>
      </c>
      <c r="I13" s="8">
        <f>aggregate!I12*adjustments!$I$5</f>
        <v>0</v>
      </c>
      <c r="J13" s="8">
        <f>aggregate!J12*adjustments!$J$5</f>
        <v>0</v>
      </c>
      <c r="K13" s="3">
        <v>0</v>
      </c>
      <c r="L13" s="10">
        <v>4267320</v>
      </c>
      <c r="M13" s="10">
        <f t="shared" si="2"/>
        <v>0</v>
      </c>
      <c r="N13" s="10">
        <f t="shared" si="3"/>
        <v>4267320</v>
      </c>
      <c r="O13" s="17">
        <f t="shared" si="4"/>
        <v>4510.080465182538</v>
      </c>
      <c r="P13" s="17">
        <f t="shared" si="5"/>
        <v>501.00194902883374</v>
      </c>
      <c r="Q13" s="17">
        <f t="shared" si="6"/>
        <v>5011.082414211372</v>
      </c>
      <c r="R13" s="17">
        <v>820.884218403315</v>
      </c>
      <c r="S13" s="17">
        <v>540.115786465373</v>
      </c>
      <c r="T13" s="11">
        <f t="shared" si="7"/>
        <v>1361.000004868688</v>
      </c>
      <c r="U13" s="14">
        <f t="shared" si="8"/>
        <v>19245.956570682752</v>
      </c>
      <c r="V13" s="14">
        <f t="shared" si="9"/>
        <v>2137.9356371297226</v>
      </c>
      <c r="W13" s="14">
        <f t="shared" si="10"/>
        <v>21383.892207812474</v>
      </c>
      <c r="X13" s="14">
        <f t="shared" si="11"/>
        <v>3502.975642876834</v>
      </c>
      <c r="Y13" s="14">
        <f t="shared" si="12"/>
        <v>2304.8468978994156</v>
      </c>
      <c r="Z13" s="14">
        <f t="shared" si="13"/>
        <v>5807.82254077625</v>
      </c>
    </row>
    <row r="14" spans="1:26" ht="12.75">
      <c r="A14">
        <f t="shared" si="14"/>
        <v>10</v>
      </c>
      <c r="B14" s="7">
        <f>aggregate!B13*adjustments!$B$5</f>
        <v>1206.0154893710685</v>
      </c>
      <c r="C14" s="7">
        <f>aggregate!C13*adjustments!$C$5</f>
        <v>2799.2243779066343</v>
      </c>
      <c r="D14" s="7">
        <f>aggregate!D13*adjustments!$D$5</f>
        <v>787.4490171859226</v>
      </c>
      <c r="E14" s="7">
        <f>aggregate!E13*adjustments!$E$5</f>
        <v>9.186166463150956</v>
      </c>
      <c r="F14" s="7">
        <f>aggregate!F13*adjustments!$R$5</f>
        <v>0</v>
      </c>
      <c r="G14" s="7">
        <f>aggregate!G13*adjustments!$G$5</f>
        <v>497.7828252988608</v>
      </c>
      <c r="H14" s="7">
        <f t="shared" si="15"/>
        <v>5299.657876225637</v>
      </c>
      <c r="I14" s="8">
        <f>aggregate!I13*adjustments!$I$5</f>
        <v>0</v>
      </c>
      <c r="J14" s="8">
        <f>aggregate!J13*adjustments!$J$5</f>
        <v>8.427209464629922</v>
      </c>
      <c r="K14" s="3">
        <v>4.508987378056047E-05</v>
      </c>
      <c r="L14" s="10">
        <v>4274056</v>
      </c>
      <c r="M14" s="10">
        <f t="shared" si="2"/>
        <v>192.71664557104714</v>
      </c>
      <c r="N14" s="10">
        <f t="shared" si="3"/>
        <v>4273863.283354429</v>
      </c>
      <c r="O14" s="17">
        <f t="shared" si="4"/>
        <v>4792.688884463625</v>
      </c>
      <c r="P14" s="17">
        <f t="shared" si="5"/>
        <v>515.3962012266417</v>
      </c>
      <c r="Q14" s="17">
        <f t="shared" si="6"/>
        <v>5308.085085690267</v>
      </c>
      <c r="R14" s="17">
        <v>851.674311375608</v>
      </c>
      <c r="S14" s="17">
        <v>540.335643778769</v>
      </c>
      <c r="T14" s="11">
        <f t="shared" si="7"/>
        <v>1392.0099551543772</v>
      </c>
      <c r="U14" s="14">
        <f t="shared" si="8"/>
        <v>20484.220682775063</v>
      </c>
      <c r="V14" s="14">
        <f t="shared" si="9"/>
        <v>2202.8322262299353</v>
      </c>
      <c r="W14" s="14">
        <f t="shared" si="10"/>
        <v>22687.052909005</v>
      </c>
      <c r="X14" s="14">
        <f t="shared" si="11"/>
        <v>3640.1037005807857</v>
      </c>
      <c r="Y14" s="14">
        <f t="shared" si="12"/>
        <v>2309.4248003065104</v>
      </c>
      <c r="Z14" s="14">
        <f t="shared" si="13"/>
        <v>5949.528500887297</v>
      </c>
    </row>
    <row r="15" spans="1:26" ht="12.75">
      <c r="A15">
        <f t="shared" si="14"/>
        <v>11</v>
      </c>
      <c r="B15" s="7">
        <f>aggregate!B14*adjustments!$B$5</f>
        <v>1319.7281135811465</v>
      </c>
      <c r="C15" s="7">
        <f>aggregate!C14*adjustments!$C$5</f>
        <v>2894.9495021150465</v>
      </c>
      <c r="D15" s="7">
        <f>aggregate!D14*adjustments!$D$5</f>
        <v>708.6579728535514</v>
      </c>
      <c r="E15" s="7">
        <f>aggregate!E14*adjustments!$E$5</f>
        <v>11.285384362408811</v>
      </c>
      <c r="F15" s="7">
        <f>aggregate!F14*adjustments!$R$5</f>
        <v>0</v>
      </c>
      <c r="G15" s="7">
        <f>aggregate!G14*adjustments!$G$5</f>
        <v>470.80880053184626</v>
      </c>
      <c r="H15" s="7">
        <f t="shared" si="15"/>
        <v>5405.429773444</v>
      </c>
      <c r="I15" s="8">
        <f>aggregate!I14*adjustments!$I$5</f>
        <v>0</v>
      </c>
      <c r="J15" s="8">
        <f>aggregate!J14*adjustments!$J$5</f>
        <v>0</v>
      </c>
      <c r="K15" s="3">
        <v>0</v>
      </c>
      <c r="L15" s="10">
        <v>4115093</v>
      </c>
      <c r="M15" s="10">
        <f t="shared" si="2"/>
        <v>0</v>
      </c>
      <c r="N15" s="10">
        <f t="shared" si="3"/>
        <v>4115093</v>
      </c>
      <c r="O15" s="17">
        <f t="shared" si="4"/>
        <v>4923.335588549745</v>
      </c>
      <c r="P15" s="17">
        <f t="shared" si="5"/>
        <v>482.0941848942551</v>
      </c>
      <c r="Q15" s="17">
        <f t="shared" si="6"/>
        <v>5405.429773444</v>
      </c>
      <c r="R15" s="17">
        <v>890.686202032944</v>
      </c>
      <c r="S15" s="17">
        <v>540.329669339609</v>
      </c>
      <c r="T15" s="11">
        <f t="shared" si="7"/>
        <v>1431.0158713725532</v>
      </c>
      <c r="U15" s="14">
        <f t="shared" si="8"/>
        <v>20259.983817091936</v>
      </c>
      <c r="V15" s="14">
        <f t="shared" si="9"/>
        <v>1983.862405599055</v>
      </c>
      <c r="W15" s="14">
        <f t="shared" si="10"/>
        <v>22243.84622269099</v>
      </c>
      <c r="X15" s="14">
        <f t="shared" si="11"/>
        <v>3665.256555182354</v>
      </c>
      <c r="Y15" s="14">
        <f t="shared" si="12"/>
        <v>2223.5068399917395</v>
      </c>
      <c r="Z15" s="14">
        <f t="shared" si="13"/>
        <v>5888.7633951740945</v>
      </c>
    </row>
    <row r="16" spans="1:26" ht="12.75">
      <c r="A16">
        <f t="shared" si="14"/>
        <v>12</v>
      </c>
      <c r="B16" s="7">
        <f>aggregate!B15*adjustments!$B$5</f>
        <v>1452.6757317400823</v>
      </c>
      <c r="C16" s="7">
        <f>aggregate!C15*adjustments!$C$5</f>
        <v>3073.2724772313595</v>
      </c>
      <c r="D16" s="7">
        <f>aggregate!D15*adjustments!$D$5</f>
        <v>672.3563321032359</v>
      </c>
      <c r="E16" s="7">
        <f>aggregate!E15*adjustments!$E$5</f>
        <v>13.519822496652429</v>
      </c>
      <c r="F16" s="7">
        <f>aggregate!F15*adjustments!$R$5</f>
        <v>0</v>
      </c>
      <c r="G16" s="7">
        <f>aggregate!G15*adjustments!$G$5</f>
        <v>468.28945594060843</v>
      </c>
      <c r="H16" s="7">
        <f t="shared" si="15"/>
        <v>5680.113819511939</v>
      </c>
      <c r="I16" s="8">
        <f>aggregate!I15*adjustments!$I$5</f>
        <v>0</v>
      </c>
      <c r="J16" s="8">
        <f>aggregate!J15*adjustments!$J$5</f>
        <v>0</v>
      </c>
      <c r="K16" s="3">
        <v>0</v>
      </c>
      <c r="L16" s="10">
        <v>4075842</v>
      </c>
      <c r="M16" s="10">
        <f t="shared" si="2"/>
        <v>0</v>
      </c>
      <c r="N16" s="10">
        <f t="shared" si="3"/>
        <v>4075842</v>
      </c>
      <c r="O16" s="17">
        <f t="shared" si="4"/>
        <v>5198.304541074678</v>
      </c>
      <c r="P16" s="17">
        <f t="shared" si="5"/>
        <v>481.80927843726084</v>
      </c>
      <c r="Q16" s="17">
        <f t="shared" si="6"/>
        <v>5680.113819511939</v>
      </c>
      <c r="R16" s="17">
        <v>935.727134784104</v>
      </c>
      <c r="S16" s="17">
        <v>540.330590543015</v>
      </c>
      <c r="T16" s="11">
        <f t="shared" si="7"/>
        <v>1476.057725327119</v>
      </c>
      <c r="U16" s="14">
        <f t="shared" si="8"/>
        <v>21187.4679773029</v>
      </c>
      <c r="V16" s="14">
        <f t="shared" si="9"/>
        <v>1963.7784930442822</v>
      </c>
      <c r="W16" s="14">
        <f t="shared" si="10"/>
        <v>23151.24647034718</v>
      </c>
      <c r="X16" s="14">
        <f t="shared" si="11"/>
        <v>3813.8759564927122</v>
      </c>
      <c r="Y16" s="14">
        <f t="shared" si="12"/>
        <v>2202.3021148200232</v>
      </c>
      <c r="Z16" s="14">
        <f t="shared" si="13"/>
        <v>6016.1780713127355</v>
      </c>
    </row>
    <row r="17" spans="1:26" ht="12.75">
      <c r="A17">
        <f t="shared" si="14"/>
        <v>13</v>
      </c>
      <c r="B17" s="7">
        <f>aggregate!B16*adjustments!$B$5</f>
        <v>1531.511963916986</v>
      </c>
      <c r="C17" s="7">
        <f>aggregate!C16*adjustments!$C$5</f>
        <v>3184.523390599837</v>
      </c>
      <c r="D17" s="7">
        <f>aggregate!D16*adjustments!$D$5</f>
        <v>690.3143379501178</v>
      </c>
      <c r="E17" s="7">
        <f>aggregate!E16*adjustments!$E$5</f>
        <v>15.907201800862993</v>
      </c>
      <c r="F17" s="7">
        <f>aggregate!F16*adjustments!$R$5</f>
        <v>0</v>
      </c>
      <c r="G17" s="7">
        <f>aggregate!G16*adjustments!$G$5</f>
        <v>456.5263669387109</v>
      </c>
      <c r="H17" s="7">
        <f t="shared" si="15"/>
        <v>5878.783261206514</v>
      </c>
      <c r="I17" s="8">
        <f>aggregate!I16*adjustments!$I$5</f>
        <v>0</v>
      </c>
      <c r="J17" s="8">
        <f>aggregate!J16*adjustments!$J$5</f>
        <v>0</v>
      </c>
      <c r="K17" s="3">
        <v>0</v>
      </c>
      <c r="L17" s="10">
        <v>4010850</v>
      </c>
      <c r="M17" s="10">
        <f t="shared" si="2"/>
        <v>0</v>
      </c>
      <c r="N17" s="10">
        <f t="shared" si="3"/>
        <v>4010850</v>
      </c>
      <c r="O17" s="17">
        <f t="shared" si="4"/>
        <v>5406.349692466941</v>
      </c>
      <c r="P17" s="17">
        <f t="shared" si="5"/>
        <v>472.4335687395739</v>
      </c>
      <c r="Q17" s="17">
        <f t="shared" si="6"/>
        <v>5878.783261206515</v>
      </c>
      <c r="R17" s="17">
        <v>980.411119119741</v>
      </c>
      <c r="S17" s="17">
        <v>540.110495631917</v>
      </c>
      <c r="T17" s="11">
        <f t="shared" si="7"/>
        <v>1520.521614751658</v>
      </c>
      <c r="U17" s="14">
        <f t="shared" si="8"/>
        <v>21684.05766403103</v>
      </c>
      <c r="V17" s="14">
        <f t="shared" si="9"/>
        <v>1894.86017917912</v>
      </c>
      <c r="W17" s="14">
        <f t="shared" si="10"/>
        <v>23578.91784321015</v>
      </c>
      <c r="X17" s="14">
        <f t="shared" si="11"/>
        <v>3932.281937121413</v>
      </c>
      <c r="Y17" s="14">
        <f t="shared" si="12"/>
        <v>2166.3021814052745</v>
      </c>
      <c r="Z17" s="14">
        <f t="shared" si="13"/>
        <v>6098.584118526687</v>
      </c>
    </row>
    <row r="18" spans="1:26" ht="12.75">
      <c r="A18">
        <f t="shared" si="14"/>
        <v>14</v>
      </c>
      <c r="B18" s="7">
        <f>aggregate!B17*adjustments!$B$5</f>
        <v>1589.6910446699308</v>
      </c>
      <c r="C18" s="7">
        <f>aggregate!C17*adjustments!$C$5</f>
        <v>3347.2929932647726</v>
      </c>
      <c r="D18" s="7">
        <f>aggregate!D17*adjustments!$D$5</f>
        <v>739.6180521683044</v>
      </c>
      <c r="E18" s="7">
        <f>aggregate!E17*adjustments!$E$5</f>
        <v>18.464672478003465</v>
      </c>
      <c r="F18" s="7">
        <f>aggregate!F17*adjustments!$R$5</f>
        <v>0</v>
      </c>
      <c r="G18" s="7">
        <f>aggregate!G17*adjustments!$G$5</f>
        <v>456.12247453333083</v>
      </c>
      <c r="H18" s="7">
        <f t="shared" si="15"/>
        <v>6151.189237114342</v>
      </c>
      <c r="I18" s="8">
        <f>aggregate!I17*adjustments!$I$5</f>
        <v>0</v>
      </c>
      <c r="J18" s="8">
        <f>aggregate!J17*adjustments!$J$5</f>
        <v>14.562804520649697</v>
      </c>
      <c r="K18" s="3">
        <v>8.218380871102144E-05</v>
      </c>
      <c r="L18" s="10">
        <v>4052231</v>
      </c>
      <c r="M18" s="10">
        <f t="shared" si="2"/>
        <v>333.0277773568711</v>
      </c>
      <c r="N18" s="10">
        <f t="shared" si="3"/>
        <v>4051897.972222643</v>
      </c>
      <c r="O18" s="17">
        <f t="shared" si="4"/>
        <v>5676.602090103008</v>
      </c>
      <c r="P18" s="17">
        <f t="shared" si="5"/>
        <v>489.149951531984</v>
      </c>
      <c r="Q18" s="17">
        <f t="shared" si="6"/>
        <v>6165.752041634992</v>
      </c>
      <c r="R18" s="17">
        <v>1035.04678244078</v>
      </c>
      <c r="S18" s="17">
        <v>539.820803503207</v>
      </c>
      <c r="T18" s="11">
        <f t="shared" si="7"/>
        <v>1574.8675859439868</v>
      </c>
      <c r="U18" s="14">
        <f t="shared" si="8"/>
        <v>23002.9029641802</v>
      </c>
      <c r="V18" s="14">
        <f t="shared" si="9"/>
        <v>1982.1485972464031</v>
      </c>
      <c r="W18" s="14">
        <f t="shared" si="10"/>
        <v>24985.051561426604</v>
      </c>
      <c r="X18" s="14">
        <f t="shared" si="11"/>
        <v>4194.2486582567835</v>
      </c>
      <c r="Y18" s="14">
        <f t="shared" si="12"/>
        <v>2187.4785944006044</v>
      </c>
      <c r="Z18" s="14">
        <f t="shared" si="13"/>
        <v>6381.727252657388</v>
      </c>
    </row>
    <row r="19" spans="1:26" ht="12.75">
      <c r="A19">
        <f t="shared" si="14"/>
        <v>15</v>
      </c>
      <c r="B19" s="7">
        <f>aggregate!B18*adjustments!$B$5</f>
        <v>1565.3726354625783</v>
      </c>
      <c r="C19" s="7">
        <f>aggregate!C18*adjustments!$C$5</f>
        <v>3426.544257685531</v>
      </c>
      <c r="D19" s="7">
        <f>aggregate!D18*adjustments!$D$5</f>
        <v>780.4105507269325</v>
      </c>
      <c r="E19" s="7">
        <f>aggregate!E18*adjustments!$E$5</f>
        <v>20.38655507087892</v>
      </c>
      <c r="F19" s="7">
        <f>aggregate!F18*adjustments!$R$5</f>
        <v>0</v>
      </c>
      <c r="G19" s="7">
        <f>aggregate!G18*adjustments!$G$5</f>
        <v>456.35988597684667</v>
      </c>
      <c r="H19" s="7">
        <f t="shared" si="15"/>
        <v>6249.073884922766</v>
      </c>
      <c r="I19" s="8">
        <f>aggregate!I18*adjustments!$I$5</f>
        <v>0</v>
      </c>
      <c r="J19" s="8">
        <f>aggregate!J18*adjustments!$J$5</f>
        <v>2.759760142815193</v>
      </c>
      <c r="K19" s="3">
        <v>1.5701643648057078E-05</v>
      </c>
      <c r="L19" s="10">
        <v>4019404</v>
      </c>
      <c r="M19" s="10">
        <f t="shared" si="2"/>
        <v>63.11124928557521</v>
      </c>
      <c r="N19" s="10">
        <f t="shared" si="3"/>
        <v>4019340.8887507142</v>
      </c>
      <c r="O19" s="17">
        <f t="shared" si="4"/>
        <v>5772.327443875041</v>
      </c>
      <c r="P19" s="17">
        <f t="shared" si="5"/>
        <v>479.50620119054076</v>
      </c>
      <c r="Q19" s="17">
        <f t="shared" si="6"/>
        <v>6251.8336450655825</v>
      </c>
      <c r="R19" s="17">
        <v>1092.69990063849</v>
      </c>
      <c r="S19" s="17">
        <v>545.131533660991</v>
      </c>
      <c r="T19" s="11">
        <f t="shared" si="7"/>
        <v>1637.8314342994809</v>
      </c>
      <c r="U19" s="14">
        <f t="shared" si="8"/>
        <v>23201.316017221114</v>
      </c>
      <c r="V19" s="14">
        <f t="shared" si="9"/>
        <v>1927.3291430900642</v>
      </c>
      <c r="W19" s="14">
        <f t="shared" si="10"/>
        <v>25128.645160311185</v>
      </c>
      <c r="X19" s="14">
        <f t="shared" si="11"/>
        <v>4392.002351425949</v>
      </c>
      <c r="Y19" s="14">
        <f t="shared" si="12"/>
        <v>2191.1038669231216</v>
      </c>
      <c r="Z19" s="14">
        <f t="shared" si="13"/>
        <v>6583.10621834907</v>
      </c>
    </row>
    <row r="20" spans="1:26" ht="12.75">
      <c r="A20">
        <f t="shared" si="14"/>
        <v>16</v>
      </c>
      <c r="B20" s="7">
        <f>aggregate!B19*adjustments!$B$5</f>
        <v>1493.879398977537</v>
      </c>
      <c r="C20" s="7">
        <f>aggregate!C19*adjustments!$C$5</f>
        <v>3478.2359326063597</v>
      </c>
      <c r="D20" s="7">
        <f>aggregate!D19*adjustments!$D$5</f>
        <v>815.3403414728075</v>
      </c>
      <c r="E20" s="7">
        <f>aggregate!E19*adjustments!$E$5</f>
        <v>19.383399604975857</v>
      </c>
      <c r="F20" s="7">
        <f>aggregate!F19*adjustments!$R$5</f>
        <v>0</v>
      </c>
      <c r="G20" s="7">
        <f>aggregate!G19*adjustments!$G$5</f>
        <v>483.61489446889783</v>
      </c>
      <c r="H20" s="7">
        <f t="shared" si="15"/>
        <v>6290.453967130577</v>
      </c>
      <c r="I20" s="8">
        <f>aggregate!I19*adjustments!$I$5</f>
        <v>0</v>
      </c>
      <c r="J20" s="8">
        <f>aggregate!J19*adjustments!$J$5</f>
        <v>0</v>
      </c>
      <c r="K20" s="3">
        <v>0</v>
      </c>
      <c r="L20" s="10">
        <v>3975021</v>
      </c>
      <c r="M20" s="10">
        <f t="shared" si="2"/>
        <v>0</v>
      </c>
      <c r="N20" s="10">
        <f t="shared" si="3"/>
        <v>3975021</v>
      </c>
      <c r="O20" s="17">
        <f t="shared" si="4"/>
        <v>5787.455673056704</v>
      </c>
      <c r="P20" s="17">
        <f t="shared" si="5"/>
        <v>502.9982940738737</v>
      </c>
      <c r="Q20" s="17">
        <f t="shared" si="6"/>
        <v>6290.453967130577</v>
      </c>
      <c r="R20" s="17">
        <v>1146.5918001011</v>
      </c>
      <c r="S20" s="17">
        <v>556.015162259461</v>
      </c>
      <c r="T20" s="11">
        <f t="shared" si="7"/>
        <v>1702.606962360561</v>
      </c>
      <c r="U20" s="14">
        <f t="shared" si="8"/>
        <v>23005.257836969533</v>
      </c>
      <c r="V20" s="14">
        <f t="shared" si="9"/>
        <v>1999.4287819078236</v>
      </c>
      <c r="W20" s="14">
        <f t="shared" si="10"/>
        <v>25004.686618877353</v>
      </c>
      <c r="X20" s="14">
        <f t="shared" si="11"/>
        <v>4557.726483829675</v>
      </c>
      <c r="Y20" s="14">
        <f t="shared" si="12"/>
        <v>2210.1719462997653</v>
      </c>
      <c r="Z20" s="14">
        <f t="shared" si="13"/>
        <v>6767.8984301294395</v>
      </c>
    </row>
    <row r="21" spans="1:26" ht="12.75">
      <c r="A21">
        <f t="shared" si="14"/>
        <v>17</v>
      </c>
      <c r="B21" s="7">
        <f>aggregate!B20*adjustments!$B$5</f>
        <v>1445.142635677295</v>
      </c>
      <c r="C21" s="7">
        <f>aggregate!C20*adjustments!$C$5</f>
        <v>3620.243381892</v>
      </c>
      <c r="D21" s="7">
        <f>aggregate!D20*adjustments!$D$5</f>
        <v>877.7401735244774</v>
      </c>
      <c r="E21" s="7">
        <f>aggregate!E20*adjustments!$E$5</f>
        <v>23.073875043255985</v>
      </c>
      <c r="F21" s="7">
        <f>aggregate!F20*adjustments!$R$5</f>
        <v>0</v>
      </c>
      <c r="G21" s="7">
        <f>aggregate!G20*adjustments!$G$5</f>
        <v>545.1197680646951</v>
      </c>
      <c r="H21" s="7">
        <f t="shared" si="15"/>
        <v>6511.319834201724</v>
      </c>
      <c r="I21" s="8">
        <f>aggregate!I20*adjustments!$I$5</f>
        <v>0</v>
      </c>
      <c r="J21" s="8">
        <f>aggregate!J20*adjustments!$J$5</f>
        <v>0</v>
      </c>
      <c r="K21" s="3">
        <v>0</v>
      </c>
      <c r="L21" s="10">
        <v>4046012</v>
      </c>
      <c r="M21" s="10">
        <f t="shared" si="2"/>
        <v>0</v>
      </c>
      <c r="N21" s="10">
        <f t="shared" si="3"/>
        <v>4046012</v>
      </c>
      <c r="O21" s="17">
        <f t="shared" si="4"/>
        <v>5943.126191093773</v>
      </c>
      <c r="P21" s="17">
        <f t="shared" si="5"/>
        <v>568.1936431079511</v>
      </c>
      <c r="Q21" s="17">
        <f t="shared" si="6"/>
        <v>6511.319834201724</v>
      </c>
      <c r="R21" s="17">
        <v>1194.48181160613</v>
      </c>
      <c r="S21" s="17">
        <v>572.476294729706</v>
      </c>
      <c r="T21" s="11">
        <f t="shared" si="7"/>
        <v>1766.958106335836</v>
      </c>
      <c r="U21" s="14">
        <f t="shared" si="8"/>
        <v>24045.9598866797</v>
      </c>
      <c r="V21" s="14">
        <f t="shared" si="9"/>
        <v>2298.918298338487</v>
      </c>
      <c r="W21" s="14">
        <f t="shared" si="10"/>
        <v>26344.878185018184</v>
      </c>
      <c r="X21" s="14">
        <f t="shared" si="11"/>
        <v>4832.887743540141</v>
      </c>
      <c r="Y21" s="14">
        <f t="shared" si="12"/>
        <v>2316.245958191927</v>
      </c>
      <c r="Z21" s="14">
        <f t="shared" si="13"/>
        <v>7149.133701732068</v>
      </c>
    </row>
    <row r="22" spans="1:26" ht="12.75">
      <c r="A22">
        <f t="shared" si="14"/>
        <v>18</v>
      </c>
      <c r="B22" s="7">
        <f>aggregate!B21*adjustments!$B$5</f>
        <v>1370.4203447283255</v>
      </c>
      <c r="C22" s="7">
        <f>aggregate!C21*adjustments!$C$5</f>
        <v>3738.1956850996194</v>
      </c>
      <c r="D22" s="7">
        <f>aggregate!D21*adjustments!$D$5</f>
        <v>910.7112411918488</v>
      </c>
      <c r="E22" s="7">
        <f>aggregate!E21*adjustments!$E$5</f>
        <v>27.398772422035137</v>
      </c>
      <c r="F22" s="7">
        <f>aggregate!F21*adjustments!$R$5</f>
        <v>0</v>
      </c>
      <c r="G22" s="7">
        <f>aggregate!G21*adjustments!$G$5</f>
        <v>619.5893932679085</v>
      </c>
      <c r="H22" s="7">
        <f t="shared" si="15"/>
        <v>6666.315436709737</v>
      </c>
      <c r="I22" s="8">
        <f>aggregate!I21*adjustments!$I$5</f>
        <v>0</v>
      </c>
      <c r="J22" s="8">
        <f>aggregate!J21*adjustments!$J$5</f>
        <v>10.143177953193037</v>
      </c>
      <c r="K22" s="3">
        <v>5.725100775957465E-05</v>
      </c>
      <c r="L22" s="10">
        <v>4051598</v>
      </c>
      <c r="M22" s="10">
        <f t="shared" si="2"/>
        <v>231.95806853667713</v>
      </c>
      <c r="N22" s="10">
        <f t="shared" si="3"/>
        <v>4051366.0419314634</v>
      </c>
      <c r="O22" s="17">
        <f t="shared" si="4"/>
        <v>6019.327271019793</v>
      </c>
      <c r="P22" s="17">
        <f t="shared" si="5"/>
        <v>657.1313436431366</v>
      </c>
      <c r="Q22" s="17">
        <f t="shared" si="6"/>
        <v>6676.45861466293</v>
      </c>
      <c r="R22" s="17">
        <v>1242.02818407339</v>
      </c>
      <c r="S22" s="17">
        <v>594.507741327355</v>
      </c>
      <c r="T22" s="11">
        <f t="shared" si="7"/>
        <v>1836.535925400745</v>
      </c>
      <c r="U22" s="14">
        <f t="shared" si="8"/>
        <v>24387.894332609252</v>
      </c>
      <c r="V22" s="14">
        <f t="shared" si="9"/>
        <v>2662.4320376418445</v>
      </c>
      <c r="W22" s="14">
        <f t="shared" si="10"/>
        <v>27050.3263702511</v>
      </c>
      <c r="X22" s="14">
        <f t="shared" si="11"/>
        <v>5032.198906535379</v>
      </c>
      <c r="Y22" s="14">
        <f t="shared" si="12"/>
        <v>2408.706375746429</v>
      </c>
      <c r="Z22" s="14">
        <f t="shared" si="13"/>
        <v>7440.905282281808</v>
      </c>
    </row>
    <row r="23" spans="1:26" ht="12.75">
      <c r="A23">
        <f t="shared" si="14"/>
        <v>19</v>
      </c>
      <c r="B23" s="7">
        <f>aggregate!B22*adjustments!$B$5</f>
        <v>1340.6848586206313</v>
      </c>
      <c r="C23" s="7">
        <f>aggregate!C22*adjustments!$C$5</f>
        <v>3927.01115843181</v>
      </c>
      <c r="D23" s="7">
        <f>aggregate!D22*adjustments!$D$5</f>
        <v>949.5233497540635</v>
      </c>
      <c r="E23" s="7">
        <f>aggregate!E22*adjustments!$E$5</f>
        <v>40.74683315870459</v>
      </c>
      <c r="F23" s="7">
        <f>aggregate!F22*adjustments!$R$5</f>
        <v>0</v>
      </c>
      <c r="G23" s="7">
        <f>aggregate!G22*adjustments!$G$5</f>
        <v>715.9445073406274</v>
      </c>
      <c r="H23" s="7">
        <f t="shared" si="15"/>
        <v>6973.910707305837</v>
      </c>
      <c r="I23" s="8">
        <f>aggregate!I22*adjustments!$I$5</f>
        <v>0</v>
      </c>
      <c r="J23" s="8">
        <f>aggregate!J22*adjustments!$J$5</f>
        <v>2.6319541583307307</v>
      </c>
      <c r="K23" s="3">
        <v>1.4581067698682236E-05</v>
      </c>
      <c r="L23" s="10">
        <v>4127855</v>
      </c>
      <c r="M23" s="10">
        <f t="shared" si="2"/>
        <v>60.188533205343965</v>
      </c>
      <c r="N23" s="10">
        <f t="shared" si="3"/>
        <v>4127794.8114667945</v>
      </c>
      <c r="O23" s="17">
        <f t="shared" si="4"/>
        <v>6217.219366806505</v>
      </c>
      <c r="P23" s="17">
        <f t="shared" si="5"/>
        <v>759.3232946576627</v>
      </c>
      <c r="Q23" s="17">
        <f t="shared" si="6"/>
        <v>6976.542661464167</v>
      </c>
      <c r="R23" s="17">
        <v>1265.52125014721</v>
      </c>
      <c r="S23" s="17">
        <v>621.920469250644</v>
      </c>
      <c r="T23" s="11">
        <f t="shared" si="7"/>
        <v>1887.4417193978538</v>
      </c>
      <c r="U23" s="14">
        <f t="shared" si="8"/>
        <v>25663.780049369063</v>
      </c>
      <c r="V23" s="14">
        <f t="shared" si="9"/>
        <v>3134.376458469106</v>
      </c>
      <c r="W23" s="14">
        <f t="shared" si="10"/>
        <v>28798.15650783817</v>
      </c>
      <c r="X23" s="14">
        <f t="shared" si="11"/>
        <v>5223.888220026411</v>
      </c>
      <c r="Y23" s="14">
        <f t="shared" si="12"/>
        <v>2567.197518598617</v>
      </c>
      <c r="Z23" s="14">
        <f t="shared" si="13"/>
        <v>7791.085738625027</v>
      </c>
    </row>
    <row r="24" spans="1:26" ht="12.75">
      <c r="A24">
        <f t="shared" si="14"/>
        <v>20</v>
      </c>
      <c r="B24" s="7">
        <f>aggregate!B23*adjustments!$B$5</f>
        <v>1279.0911621922899</v>
      </c>
      <c r="C24" s="7">
        <f>aggregate!C23*adjustments!$C$5</f>
        <v>3983.901761438201</v>
      </c>
      <c r="D24" s="7">
        <f>aggregate!D23*adjustments!$D$5</f>
        <v>950.2438309938955</v>
      </c>
      <c r="E24" s="7">
        <f>aggregate!E23*adjustments!$E$5</f>
        <v>53.553609768847906</v>
      </c>
      <c r="F24" s="7">
        <f>aggregate!F23*adjustments!$R$5</f>
        <v>0</v>
      </c>
      <c r="G24" s="7">
        <f>aggregate!G23*adjustments!$G$5</f>
        <v>786.9419638729562</v>
      </c>
      <c r="H24" s="7">
        <f t="shared" si="15"/>
        <v>7053.73232826619</v>
      </c>
      <c r="I24" s="8">
        <f>aggregate!I23*adjustments!$I$5</f>
        <v>0</v>
      </c>
      <c r="J24" s="8">
        <f>aggregate!J23*adjustments!$J$5</f>
        <v>11.802954686538088</v>
      </c>
      <c r="K24" s="3">
        <v>6.665463465056564E-05</v>
      </c>
      <c r="L24" s="10">
        <v>4049448</v>
      </c>
      <c r="M24" s="10">
        <f t="shared" si="2"/>
        <v>269.91447697646373</v>
      </c>
      <c r="N24" s="10">
        <f t="shared" si="3"/>
        <v>4049178.0855230237</v>
      </c>
      <c r="O24" s="17">
        <f t="shared" si="4"/>
        <v>6213.236754624386</v>
      </c>
      <c r="P24" s="17">
        <f t="shared" si="5"/>
        <v>852.2985283283422</v>
      </c>
      <c r="Q24" s="17">
        <f t="shared" si="6"/>
        <v>7065.535282952728</v>
      </c>
      <c r="R24" s="17">
        <v>1277.84248467912</v>
      </c>
      <c r="S24" s="17">
        <v>643.94328283636</v>
      </c>
      <c r="T24" s="11">
        <f t="shared" si="7"/>
        <v>1921.78576751548</v>
      </c>
      <c r="U24" s="14">
        <f t="shared" si="8"/>
        <v>25160.17914954021</v>
      </c>
      <c r="V24" s="14">
        <f t="shared" si="9"/>
        <v>3451.3385709421486</v>
      </c>
      <c r="W24" s="14">
        <f t="shared" si="10"/>
        <v>28611.51772048236</v>
      </c>
      <c r="X24" s="14">
        <f t="shared" si="11"/>
        <v>5174.556693898892</v>
      </c>
      <c r="Y24" s="14">
        <f t="shared" si="12"/>
        <v>2607.6148387951325</v>
      </c>
      <c r="Z24" s="14">
        <f t="shared" si="13"/>
        <v>7782.171532694026</v>
      </c>
    </row>
    <row r="25" spans="1:26" ht="12.75">
      <c r="A25">
        <f t="shared" si="14"/>
        <v>21</v>
      </c>
      <c r="B25" s="7">
        <f>aggregate!B24*adjustments!$B$5</f>
        <v>1201.4550832646034</v>
      </c>
      <c r="C25" s="7">
        <f>aggregate!C24*adjustments!$C$5</f>
        <v>3906.0346747728763</v>
      </c>
      <c r="D25" s="7">
        <f>aggregate!D24*adjustments!$D$5</f>
        <v>910.0558923463715</v>
      </c>
      <c r="E25" s="7">
        <f>aggregate!E24*adjustments!$E$5</f>
        <v>69.44776755282614</v>
      </c>
      <c r="F25" s="7">
        <f>aggregate!F24*adjustments!$R$5</f>
        <v>0</v>
      </c>
      <c r="G25" s="7">
        <f>aggregate!G24*adjustments!$G$5</f>
        <v>834.1519835568862</v>
      </c>
      <c r="H25" s="7">
        <f t="shared" si="15"/>
        <v>6921.145401493563</v>
      </c>
      <c r="I25" s="8">
        <f>aggregate!I24*adjustments!$I$5</f>
        <v>0</v>
      </c>
      <c r="J25" s="8">
        <f>aggregate!J24*adjustments!$J$5</f>
        <v>12.36152594521289</v>
      </c>
      <c r="K25" s="3">
        <v>7.359595497221551E-05</v>
      </c>
      <c r="L25" s="10">
        <v>3841082</v>
      </c>
      <c r="M25" s="10">
        <f t="shared" si="2"/>
        <v>282.6880979165875</v>
      </c>
      <c r="N25" s="10">
        <f t="shared" si="3"/>
        <v>3840799.3119020835</v>
      </c>
      <c r="O25" s="17">
        <f t="shared" si="4"/>
        <v>6017.545650383851</v>
      </c>
      <c r="P25" s="17">
        <f t="shared" si="5"/>
        <v>915.9612770549252</v>
      </c>
      <c r="Q25" s="17">
        <f t="shared" si="6"/>
        <v>6933.506927438777</v>
      </c>
      <c r="R25" s="17">
        <v>1290.89638257066</v>
      </c>
      <c r="S25" s="17">
        <v>660.330296099746</v>
      </c>
      <c r="T25" s="11">
        <f t="shared" si="7"/>
        <v>1951.226678670406</v>
      </c>
      <c r="U25" s="14">
        <f t="shared" si="8"/>
        <v>23113.886281867708</v>
      </c>
      <c r="V25" s="14">
        <f t="shared" si="9"/>
        <v>3518.282373992686</v>
      </c>
      <c r="W25" s="14">
        <f t="shared" si="10"/>
        <v>26632.168655860394</v>
      </c>
      <c r="X25" s="14">
        <f t="shared" si="11"/>
        <v>4958.438858957276</v>
      </c>
      <c r="Y25" s="14">
        <f t="shared" si="12"/>
        <v>2536.382814403404</v>
      </c>
      <c r="Z25" s="14">
        <f t="shared" si="13"/>
        <v>7494.8216733606805</v>
      </c>
    </row>
    <row r="26" spans="1:26" ht="12.75">
      <c r="A26">
        <f t="shared" si="14"/>
        <v>22</v>
      </c>
      <c r="B26" s="7">
        <f>aggregate!B25*adjustments!$B$5</f>
        <v>1163.9538301763348</v>
      </c>
      <c r="C26" s="7">
        <f>aggregate!C25*adjustments!$C$5</f>
        <v>3953.839901064705</v>
      </c>
      <c r="D26" s="7">
        <f>aggregate!D25*adjustments!$D$5</f>
        <v>885.7116729902093</v>
      </c>
      <c r="E26" s="7">
        <f>aggregate!E25*adjustments!$E$5</f>
        <v>83.30437620567784</v>
      </c>
      <c r="F26" s="7">
        <f>aggregate!F25*adjustments!$R$5</f>
        <v>0</v>
      </c>
      <c r="G26" s="7">
        <f>aggregate!G25*adjustments!$G$5</f>
        <v>902.9018882464821</v>
      </c>
      <c r="H26" s="7">
        <f t="shared" si="15"/>
        <v>6989.711668683409</v>
      </c>
      <c r="I26" s="8">
        <f>aggregate!I25*adjustments!$I$5</f>
        <v>17.154495130042424</v>
      </c>
      <c r="J26" s="8">
        <f>aggregate!J25*adjustments!$J$5</f>
        <v>31.779367239982324</v>
      </c>
      <c r="K26" s="3">
        <v>0.0002373467824238963</v>
      </c>
      <c r="L26" s="10">
        <v>3758648</v>
      </c>
      <c r="M26" s="10">
        <f t="shared" si="2"/>
        <v>892.103009064013</v>
      </c>
      <c r="N26" s="10">
        <f t="shared" si="3"/>
        <v>3757755.896990936</v>
      </c>
      <c r="O26" s="17">
        <f t="shared" si="4"/>
        <v>6020.659899361291</v>
      </c>
      <c r="P26" s="17">
        <f t="shared" si="5"/>
        <v>1017.9856316921423</v>
      </c>
      <c r="Q26" s="17">
        <f t="shared" si="6"/>
        <v>7038.645531053433</v>
      </c>
      <c r="R26" s="17">
        <v>1308.91347043054</v>
      </c>
      <c r="S26" s="17">
        <v>671.222668462578</v>
      </c>
      <c r="T26" s="11">
        <f t="shared" si="7"/>
        <v>1980.136138893118</v>
      </c>
      <c r="U26" s="14">
        <f t="shared" si="8"/>
        <v>22629.541289414516</v>
      </c>
      <c r="V26" s="14">
        <f t="shared" si="9"/>
        <v>3826.2496585884073</v>
      </c>
      <c r="W26" s="14">
        <f t="shared" si="10"/>
        <v>26455.790948002923</v>
      </c>
      <c r="X26" s="14">
        <f t="shared" si="11"/>
        <v>4919.744997806809</v>
      </c>
      <c r="Y26" s="14">
        <f t="shared" si="12"/>
        <v>2522.889740371532</v>
      </c>
      <c r="Z26" s="14">
        <f t="shared" si="13"/>
        <v>7442.63473817834</v>
      </c>
    </row>
    <row r="27" spans="1:26" ht="12.75">
      <c r="A27">
        <f t="shared" si="14"/>
        <v>23</v>
      </c>
      <c r="B27" s="7">
        <f>aggregate!B26*adjustments!$B$5</f>
        <v>1145.7756604535202</v>
      </c>
      <c r="C27" s="7">
        <f>aggregate!C26*adjustments!$C$5</f>
        <v>3983.673901242382</v>
      </c>
      <c r="D27" s="7">
        <f>aggregate!D26*adjustments!$D$5</f>
        <v>867.5555379834658</v>
      </c>
      <c r="E27" s="7">
        <f>aggregate!E26*adjustments!$E$5</f>
        <v>97.58318532875126</v>
      </c>
      <c r="F27" s="7">
        <f>aggregate!F26*adjustments!$R$5</f>
        <v>0</v>
      </c>
      <c r="G27" s="7">
        <f>aggregate!G26*adjustments!$G$5</f>
        <v>958.2672731330227</v>
      </c>
      <c r="H27" s="7">
        <f t="shared" si="15"/>
        <v>7052.855558141142</v>
      </c>
      <c r="I27" s="8">
        <f>aggregate!I26*adjustments!$I$5</f>
        <v>0</v>
      </c>
      <c r="J27" s="8">
        <f>aggregate!J26*adjustments!$J$5</f>
        <v>25.509132574385912</v>
      </c>
      <c r="K27" s="3">
        <v>0.0001587966701787246</v>
      </c>
      <c r="L27" s="10">
        <v>3673582</v>
      </c>
      <c r="M27" s="10">
        <f t="shared" si="2"/>
        <v>583.3525892284995</v>
      </c>
      <c r="N27" s="10">
        <f t="shared" si="3"/>
        <v>3672998.6474107713</v>
      </c>
      <c r="O27" s="17">
        <f t="shared" si="4"/>
        <v>5997.005099679368</v>
      </c>
      <c r="P27" s="17">
        <f t="shared" si="5"/>
        <v>1081.3595910361598</v>
      </c>
      <c r="Q27" s="17">
        <f t="shared" si="6"/>
        <v>7078.364690715528</v>
      </c>
      <c r="R27" s="17">
        <v>1330.87824887624</v>
      </c>
      <c r="S27" s="17">
        <v>676.663367670444</v>
      </c>
      <c r="T27" s="11">
        <f t="shared" si="7"/>
        <v>2007.541616546684</v>
      </c>
      <c r="U27" s="14">
        <f t="shared" si="8"/>
        <v>22030.489988090332</v>
      </c>
      <c r="V27" s="14">
        <f t="shared" si="9"/>
        <v>3972.4631291577984</v>
      </c>
      <c r="W27" s="14">
        <f t="shared" si="10"/>
        <v>26002.95311724813</v>
      </c>
      <c r="X27" s="14">
        <f t="shared" si="11"/>
        <v>4889.090379263275</v>
      </c>
      <c r="Y27" s="14">
        <f t="shared" si="12"/>
        <v>2485.778367533525</v>
      </c>
      <c r="Z27" s="14">
        <f t="shared" si="13"/>
        <v>7374.8687467968</v>
      </c>
    </row>
    <row r="28" spans="1:26" ht="12.75">
      <c r="A28">
        <f t="shared" si="14"/>
        <v>24</v>
      </c>
      <c r="B28" s="7">
        <f>aggregate!B27*adjustments!$B$5</f>
        <v>1158.3602402488575</v>
      </c>
      <c r="C28" s="7">
        <f>aggregate!C27*adjustments!$C$5</f>
        <v>4058.4768310349855</v>
      </c>
      <c r="D28" s="7">
        <f>aggregate!D27*adjustments!$D$5</f>
        <v>865.6645366328005</v>
      </c>
      <c r="E28" s="7">
        <f>aggregate!E27*adjustments!$E$5</f>
        <v>102.77310536775911</v>
      </c>
      <c r="F28" s="7">
        <f>aggregate!F27*adjustments!$R$5</f>
        <v>0</v>
      </c>
      <c r="G28" s="7">
        <f>aggregate!G27*adjustments!$G$5</f>
        <v>1029.2667722837855</v>
      </c>
      <c r="H28" s="7">
        <f t="shared" si="15"/>
        <v>7214.541485568188</v>
      </c>
      <c r="I28" s="8">
        <f>aggregate!I27*adjustments!$I$5</f>
        <v>0</v>
      </c>
      <c r="J28" s="8">
        <f>aggregate!J27*adjustments!$J$5</f>
        <v>28.42210069268353</v>
      </c>
      <c r="K28" s="3">
        <v>0.00017850163090798787</v>
      </c>
      <c r="L28" s="10">
        <v>3641241</v>
      </c>
      <c r="M28" s="10">
        <f t="shared" si="2"/>
        <v>649.9674570290326</v>
      </c>
      <c r="N28" s="10">
        <f t="shared" si="3"/>
        <v>3640591.032542971</v>
      </c>
      <c r="O28" s="17">
        <f t="shared" si="4"/>
        <v>6082.5016079166435</v>
      </c>
      <c r="P28" s="17">
        <f t="shared" si="5"/>
        <v>1160.461978344228</v>
      </c>
      <c r="Q28" s="17">
        <f t="shared" si="6"/>
        <v>7242.963586260872</v>
      </c>
      <c r="R28" s="17">
        <v>1368.6769838423</v>
      </c>
      <c r="S28" s="17">
        <v>676.663367670444</v>
      </c>
      <c r="T28" s="11">
        <f t="shared" si="7"/>
        <v>2045.3403515127438</v>
      </c>
      <c r="U28" s="14">
        <f t="shared" si="8"/>
        <v>22147.854237312007</v>
      </c>
      <c r="V28" s="14">
        <f t="shared" si="9"/>
        <v>4225.521734488116</v>
      </c>
      <c r="W28" s="14">
        <f t="shared" si="10"/>
        <v>26373.375971800124</v>
      </c>
      <c r="X28" s="14">
        <f t="shared" si="11"/>
        <v>4983.68274932292</v>
      </c>
      <c r="Y28" s="14">
        <f t="shared" si="12"/>
        <v>2463.8943975596953</v>
      </c>
      <c r="Z28" s="14">
        <f t="shared" si="13"/>
        <v>7447.577146882615</v>
      </c>
    </row>
    <row r="29" spans="1:26" ht="12.75">
      <c r="A29">
        <f t="shared" si="14"/>
        <v>25</v>
      </c>
      <c r="B29" s="7">
        <f>aggregate!B28*adjustments!$B$5</f>
        <v>1223.264980326346</v>
      </c>
      <c r="C29" s="7">
        <f>aggregate!C28*adjustments!$C$5</f>
        <v>4276.053914206586</v>
      </c>
      <c r="D29" s="7">
        <f>aggregate!D28*adjustments!$D$5</f>
        <v>883.1628532788483</v>
      </c>
      <c r="E29" s="7">
        <f>aggregate!E28*adjustments!$E$5</f>
        <v>114.89755441257806</v>
      </c>
      <c r="F29" s="7">
        <f>aggregate!F28*adjustments!$R$5</f>
        <v>0</v>
      </c>
      <c r="G29" s="7">
        <f>aggregate!G28*adjustments!$G$5</f>
        <v>1139.8429779633234</v>
      </c>
      <c r="H29" s="7">
        <f t="shared" si="15"/>
        <v>7637.2222801876815</v>
      </c>
      <c r="I29" s="8">
        <f>aggregate!I28*adjustments!$I$5</f>
        <v>0</v>
      </c>
      <c r="J29" s="8">
        <f>aggregate!J28*adjustments!$J$5</f>
        <v>2.5724244348123273</v>
      </c>
      <c r="K29" s="3">
        <v>1.571012740024069E-05</v>
      </c>
      <c r="L29" s="10">
        <v>3744539</v>
      </c>
      <c r="M29" s="10">
        <f t="shared" si="2"/>
        <v>58.82718474516987</v>
      </c>
      <c r="N29" s="10">
        <f t="shared" si="3"/>
        <v>3744480.172815255</v>
      </c>
      <c r="O29" s="17">
        <f t="shared" si="4"/>
        <v>6382.48174781178</v>
      </c>
      <c r="P29" s="17">
        <f t="shared" si="5"/>
        <v>1257.3129568107138</v>
      </c>
      <c r="Q29" s="17">
        <f t="shared" si="6"/>
        <v>7639.7947046224945</v>
      </c>
      <c r="R29" s="17">
        <v>1418.74964622684</v>
      </c>
      <c r="S29" s="17">
        <v>676.663367670444</v>
      </c>
      <c r="T29" s="11">
        <f t="shared" si="7"/>
        <v>2095.413013897284</v>
      </c>
      <c r="U29" s="14">
        <f t="shared" si="8"/>
        <v>23899.451821469374</v>
      </c>
      <c r="V29" s="14">
        <f t="shared" si="9"/>
        <v>4708.057401983033</v>
      </c>
      <c r="W29" s="14">
        <f t="shared" si="10"/>
        <v>28607.509223452413</v>
      </c>
      <c r="X29" s="14">
        <f t="shared" si="11"/>
        <v>5312.5633815326055</v>
      </c>
      <c r="Y29" s="14">
        <f t="shared" si="12"/>
        <v>2533.7923701133163</v>
      </c>
      <c r="Z29" s="14">
        <f t="shared" si="13"/>
        <v>7846.355751645922</v>
      </c>
    </row>
    <row r="30" spans="1:26" ht="12.75">
      <c r="A30">
        <f t="shared" si="14"/>
        <v>26</v>
      </c>
      <c r="B30" s="7">
        <f>aggregate!B29*adjustments!$B$5</f>
        <v>1215.355405064777</v>
      </c>
      <c r="C30" s="7">
        <f>aggregate!C29*adjustments!$C$5</f>
        <v>4231.475521351346</v>
      </c>
      <c r="D30" s="7">
        <f>aggregate!D29*adjustments!$D$5</f>
        <v>850.816350203335</v>
      </c>
      <c r="E30" s="7">
        <f>aggregate!E29*adjustments!$E$5</f>
        <v>117.49395392297879</v>
      </c>
      <c r="F30" s="7">
        <f>aggregate!F29*adjustments!$R$5</f>
        <v>0</v>
      </c>
      <c r="G30" s="7">
        <f>aggregate!G29*adjustments!$G$5</f>
        <v>1172.668999515572</v>
      </c>
      <c r="H30" s="7">
        <f t="shared" si="15"/>
        <v>7587.810230058009</v>
      </c>
      <c r="I30" s="8">
        <f>aggregate!I29*adjustments!$I$5</f>
        <v>0</v>
      </c>
      <c r="J30" s="8">
        <f>aggregate!J29*adjustments!$J$5</f>
        <v>16.52302263558331</v>
      </c>
      <c r="K30" s="3">
        <v>0.00010438958191972441</v>
      </c>
      <c r="L30" s="10">
        <v>3619660</v>
      </c>
      <c r="M30" s="10">
        <f t="shared" si="2"/>
        <v>377.85479409154965</v>
      </c>
      <c r="N30" s="10">
        <f t="shared" si="3"/>
        <v>3619282.1452059085</v>
      </c>
      <c r="O30" s="17">
        <f t="shared" si="4"/>
        <v>6297.647276619458</v>
      </c>
      <c r="P30" s="17">
        <f t="shared" si="5"/>
        <v>1306.6859760741343</v>
      </c>
      <c r="Q30" s="17">
        <f t="shared" si="6"/>
        <v>7604.333252693593</v>
      </c>
      <c r="R30" s="17">
        <v>1466.77761876275</v>
      </c>
      <c r="S30" s="17">
        <v>676.663367670444</v>
      </c>
      <c r="T30" s="11">
        <f t="shared" si="7"/>
        <v>2143.440986433194</v>
      </c>
      <c r="U30" s="14">
        <f t="shared" si="8"/>
        <v>22795.34194128839</v>
      </c>
      <c r="V30" s="14">
        <f t="shared" si="9"/>
        <v>4729.7589601565005</v>
      </c>
      <c r="W30" s="14">
        <f t="shared" si="10"/>
        <v>27525.10090144489</v>
      </c>
      <c r="X30" s="14">
        <f t="shared" si="11"/>
        <v>5309.236275530776</v>
      </c>
      <c r="Y30" s="14">
        <f t="shared" si="12"/>
        <v>2449.2913254219993</v>
      </c>
      <c r="Z30" s="14">
        <f t="shared" si="13"/>
        <v>7758.527600952776</v>
      </c>
    </row>
    <row r="31" spans="1:26" ht="12.75">
      <c r="A31">
        <f t="shared" si="14"/>
        <v>27</v>
      </c>
      <c r="B31" s="7">
        <f>aggregate!B30*adjustments!$B$5</f>
        <v>1322.9645575509999</v>
      </c>
      <c r="C31" s="7">
        <f>aggregate!C30*adjustments!$C$5</f>
        <v>4536.093680860804</v>
      </c>
      <c r="D31" s="7">
        <f>aggregate!D30*adjustments!$D$5</f>
        <v>890.4920008788283</v>
      </c>
      <c r="E31" s="7">
        <f>aggregate!E30*adjustments!$E$5</f>
        <v>140.64796770303974</v>
      </c>
      <c r="F31" s="7">
        <f>aggregate!F30*adjustments!$R$5</f>
        <v>0</v>
      </c>
      <c r="G31" s="7">
        <f>aggregate!G30*adjustments!$G$5</f>
        <v>1294.6774817996873</v>
      </c>
      <c r="H31" s="7">
        <f t="shared" si="15"/>
        <v>8184.8756887933605</v>
      </c>
      <c r="I31" s="8">
        <f>aggregate!I30*adjustments!$I$5</f>
        <v>0</v>
      </c>
      <c r="J31" s="8">
        <f>aggregate!J30*adjustments!$J$5</f>
        <v>9.352348983770078</v>
      </c>
      <c r="K31" s="3">
        <v>5.6433872377263174E-05</v>
      </c>
      <c r="L31" s="10">
        <v>3789800</v>
      </c>
      <c r="M31" s="10">
        <f t="shared" si="2"/>
        <v>213.87308953535197</v>
      </c>
      <c r="N31" s="10">
        <f t="shared" si="3"/>
        <v>3789586.126910465</v>
      </c>
      <c r="O31" s="17">
        <f t="shared" si="4"/>
        <v>6749.550239290633</v>
      </c>
      <c r="P31" s="17">
        <f t="shared" si="5"/>
        <v>1444.677798486497</v>
      </c>
      <c r="Q31" s="17">
        <f t="shared" si="6"/>
        <v>8194.22803777713</v>
      </c>
      <c r="R31" s="17">
        <v>1516.56121305633</v>
      </c>
      <c r="S31" s="17">
        <v>676.663367670444</v>
      </c>
      <c r="T31" s="11">
        <f t="shared" si="7"/>
        <v>2193.224580726774</v>
      </c>
      <c r="U31" s="14">
        <f t="shared" si="8"/>
        <v>25579.44549686364</v>
      </c>
      <c r="V31" s="14">
        <f t="shared" si="9"/>
        <v>5475.039920704126</v>
      </c>
      <c r="W31" s="14">
        <f t="shared" si="10"/>
        <v>31054.485417567765</v>
      </c>
      <c r="X31" s="14">
        <f t="shared" si="11"/>
        <v>5747.463685240879</v>
      </c>
      <c r="Y31" s="14">
        <f t="shared" si="12"/>
        <v>2564.4188307974487</v>
      </c>
      <c r="Z31" s="14">
        <f t="shared" si="13"/>
        <v>8311.882516038328</v>
      </c>
    </row>
    <row r="32" spans="1:26" ht="12.75">
      <c r="A32">
        <f t="shared" si="14"/>
        <v>28</v>
      </c>
      <c r="B32" s="7">
        <f>aggregate!B31*adjustments!$B$5</f>
        <v>1442.2361124459753</v>
      </c>
      <c r="C32" s="7">
        <f>aggregate!C31*adjustments!$C$5</f>
        <v>4871.413090917584</v>
      </c>
      <c r="D32" s="7">
        <f>aggregate!D31*adjustments!$D$5</f>
        <v>931.8254374997509</v>
      </c>
      <c r="E32" s="7">
        <f>aggregate!E31*adjustments!$E$5</f>
        <v>184.33934764252285</v>
      </c>
      <c r="F32" s="7">
        <f>aggregate!F31*adjustments!$R$5</f>
        <v>0</v>
      </c>
      <c r="G32" s="7">
        <f>aggregate!G31*adjustments!$G$5</f>
        <v>1445.701208197631</v>
      </c>
      <c r="H32" s="7">
        <f t="shared" si="15"/>
        <v>8875.515196703464</v>
      </c>
      <c r="I32" s="8">
        <f>aggregate!I31*adjustments!$I$5</f>
        <v>0</v>
      </c>
      <c r="J32" s="8">
        <f>aggregate!J31*adjustments!$J$5</f>
        <v>21.826736170564732</v>
      </c>
      <c r="K32" s="3">
        <v>0.00012526115195446541</v>
      </c>
      <c r="L32" s="10">
        <v>3984812</v>
      </c>
      <c r="M32" s="10">
        <f t="shared" si="2"/>
        <v>499.14214144197723</v>
      </c>
      <c r="N32" s="10">
        <f t="shared" si="3"/>
        <v>3984312.857858558</v>
      </c>
      <c r="O32" s="17">
        <f t="shared" si="4"/>
        <v>7245.474640863309</v>
      </c>
      <c r="P32" s="17">
        <f t="shared" si="5"/>
        <v>1651.8672920107188</v>
      </c>
      <c r="Q32" s="17">
        <f t="shared" si="6"/>
        <v>8897.341932874027</v>
      </c>
      <c r="R32" s="17">
        <v>1563.99653567777</v>
      </c>
      <c r="S32" s="17">
        <v>676.663367670444</v>
      </c>
      <c r="T32" s="11">
        <f t="shared" si="7"/>
        <v>2240.659903348214</v>
      </c>
      <c r="U32" s="14">
        <f t="shared" si="8"/>
        <v>28871.854294607805</v>
      </c>
      <c r="V32" s="14">
        <f t="shared" si="9"/>
        <v>6582.380607611816</v>
      </c>
      <c r="W32" s="14">
        <f t="shared" si="10"/>
        <v>35454.23490221962</v>
      </c>
      <c r="X32" s="14">
        <f t="shared" si="11"/>
        <v>6232.232163327206</v>
      </c>
      <c r="Y32" s="14">
        <f t="shared" si="12"/>
        <v>2696.3763074535977</v>
      </c>
      <c r="Z32" s="14">
        <f t="shared" si="13"/>
        <v>8928.608470780804</v>
      </c>
    </row>
    <row r="33" spans="1:26" ht="12.75">
      <c r="A33">
        <f t="shared" si="14"/>
        <v>29</v>
      </c>
      <c r="B33" s="7">
        <f>aggregate!B32*adjustments!$B$5</f>
        <v>1577.410959651468</v>
      </c>
      <c r="C33" s="7">
        <f>aggregate!C32*adjustments!$C$5</f>
        <v>5340.523627860876</v>
      </c>
      <c r="D33" s="7">
        <f>aggregate!D32*adjustments!$D$5</f>
        <v>981.9064398883821</v>
      </c>
      <c r="E33" s="7">
        <f>aggregate!E32*adjustments!$E$5</f>
        <v>264.9096711695014</v>
      </c>
      <c r="F33" s="7">
        <f>aggregate!F32*adjustments!$R$5</f>
        <v>0</v>
      </c>
      <c r="G33" s="7">
        <f>aggregate!G32*adjustments!$G$5</f>
        <v>1662.2922341747847</v>
      </c>
      <c r="H33" s="7">
        <f t="shared" si="15"/>
        <v>9827.042932745013</v>
      </c>
      <c r="I33" s="8">
        <f>aggregate!I32*adjustments!$I$5</f>
        <v>30.956940497890113</v>
      </c>
      <c r="J33" s="8">
        <f>aggregate!J32*adjustments!$J$5</f>
        <v>25.41591854678777</v>
      </c>
      <c r="K33" s="3">
        <v>0.00020733632377993233</v>
      </c>
      <c r="L33" s="10">
        <v>4242525</v>
      </c>
      <c r="M33" s="10">
        <f t="shared" si="2"/>
        <v>879.6295370444574</v>
      </c>
      <c r="N33" s="10">
        <f t="shared" si="3"/>
        <v>4241645.370462956</v>
      </c>
      <c r="O33" s="17">
        <f t="shared" si="4"/>
        <v>7930.797967898617</v>
      </c>
      <c r="P33" s="17">
        <f t="shared" si="5"/>
        <v>1952.6178238910736</v>
      </c>
      <c r="Q33" s="17">
        <f t="shared" si="6"/>
        <v>9883.41579178969</v>
      </c>
      <c r="R33" s="17">
        <v>1610.52807106992</v>
      </c>
      <c r="S33" s="17">
        <v>676.663367670444</v>
      </c>
      <c r="T33" s="11">
        <f t="shared" si="7"/>
        <v>2287.191438740364</v>
      </c>
      <c r="U33" s="14">
        <f t="shared" si="8"/>
        <v>33646.60864875908</v>
      </c>
      <c r="V33" s="14">
        <f t="shared" si="9"/>
        <v>8284.029933303478</v>
      </c>
      <c r="W33" s="14">
        <f t="shared" si="10"/>
        <v>41930.63858206255</v>
      </c>
      <c r="X33" s="14">
        <f t="shared" si="11"/>
        <v>6832.705604715913</v>
      </c>
      <c r="Y33" s="14">
        <f t="shared" si="12"/>
        <v>2870.761253926051</v>
      </c>
      <c r="Z33" s="14">
        <f t="shared" si="13"/>
        <v>9703.466858641961</v>
      </c>
    </row>
    <row r="34" spans="1:26" ht="12.75">
      <c r="A34">
        <f t="shared" si="14"/>
        <v>30</v>
      </c>
      <c r="B34" s="7">
        <f>aggregate!B33*adjustments!$B$5</f>
        <v>1637.773906375145</v>
      </c>
      <c r="C34" s="7">
        <f>aggregate!C33*adjustments!$C$5</f>
        <v>5577.240358617342</v>
      </c>
      <c r="D34" s="7">
        <f>aggregate!D33*adjustments!$D$5</f>
        <v>991.9387385843892</v>
      </c>
      <c r="E34" s="7">
        <f>aggregate!E33*adjustments!$E$5</f>
        <v>334.3927085634118</v>
      </c>
      <c r="F34" s="7">
        <f>aggregate!F33*adjustments!$R$5</f>
        <v>0</v>
      </c>
      <c r="G34" s="7">
        <f>aggregate!G33*adjustments!$G$5</f>
        <v>1806.441271574113</v>
      </c>
      <c r="H34" s="7">
        <f t="shared" si="15"/>
        <v>10347.7869837144</v>
      </c>
      <c r="I34" s="8">
        <f>aggregate!I33*adjustments!$I$5</f>
        <v>0</v>
      </c>
      <c r="J34" s="8">
        <f>aggregate!J33*adjustments!$J$5</f>
        <v>23.27152614173416</v>
      </c>
      <c r="K34" s="3">
        <v>0.00012405265082756243</v>
      </c>
      <c r="L34" s="10">
        <v>4289970</v>
      </c>
      <c r="M34" s="10">
        <f t="shared" si="2"/>
        <v>532.1821504707179</v>
      </c>
      <c r="N34" s="10">
        <f t="shared" si="3"/>
        <v>4289437.817849529</v>
      </c>
      <c r="O34" s="17">
        <f t="shared" si="4"/>
        <v>8206.953003576877</v>
      </c>
      <c r="P34" s="17">
        <f t="shared" si="5"/>
        <v>2164.1055062792593</v>
      </c>
      <c r="Q34" s="17">
        <f t="shared" si="6"/>
        <v>10371.058509856135</v>
      </c>
      <c r="R34" s="17">
        <v>1655.98420821119</v>
      </c>
      <c r="S34" s="17">
        <v>676.663367670444</v>
      </c>
      <c r="T34" s="11">
        <f t="shared" si="7"/>
        <v>2332.647575881634</v>
      </c>
      <c r="U34" s="14">
        <f t="shared" si="8"/>
        <v>35207.582176754695</v>
      </c>
      <c r="V34" s="14">
        <f t="shared" si="9"/>
        <v>9283.947698772834</v>
      </c>
      <c r="W34" s="14">
        <f t="shared" si="10"/>
        <v>44491.52987552753</v>
      </c>
      <c r="X34" s="14">
        <f t="shared" si="11"/>
        <v>7104.1225736997585</v>
      </c>
      <c r="Y34" s="14">
        <f t="shared" si="12"/>
        <v>2902.8655474051748</v>
      </c>
      <c r="Z34" s="14">
        <f t="shared" si="13"/>
        <v>10006.988121104934</v>
      </c>
    </row>
    <row r="35" spans="1:26" ht="12.75">
      <c r="A35">
        <f t="shared" si="14"/>
        <v>31</v>
      </c>
      <c r="B35" s="7">
        <f>aggregate!B34*adjustments!$B$5</f>
        <v>1575.8978172511804</v>
      </c>
      <c r="C35" s="7">
        <f>aggregate!C34*adjustments!$C$5</f>
        <v>5394.2331491388895</v>
      </c>
      <c r="D35" s="7">
        <f>aggregate!D34*adjustments!$D$5</f>
        <v>926.6748687453259</v>
      </c>
      <c r="E35" s="7">
        <f>aggregate!E34*adjustments!$E$5</f>
        <v>377.926098905526</v>
      </c>
      <c r="F35" s="7">
        <f>aggregate!F34*adjustments!$R$5</f>
        <v>0</v>
      </c>
      <c r="G35" s="7">
        <f>aggregate!G34*adjustments!$G$5</f>
        <v>1812.4103360214015</v>
      </c>
      <c r="H35" s="7">
        <f t="shared" si="15"/>
        <v>10087.142270062322</v>
      </c>
      <c r="I35" s="8">
        <f>aggregate!I34*adjustments!$I$5</f>
        <v>44.78612641812116</v>
      </c>
      <c r="J35" s="8">
        <f>aggregate!J34*adjustments!$J$5</f>
        <v>50.513294801369916</v>
      </c>
      <c r="K35" s="3">
        <v>0.0003955733082581589</v>
      </c>
      <c r="L35" s="10">
        <v>4011575</v>
      </c>
      <c r="M35" s="10">
        <f t="shared" si="2"/>
        <v>1586.8719940757237</v>
      </c>
      <c r="N35" s="10">
        <f t="shared" si="3"/>
        <v>4009988.128005924</v>
      </c>
      <c r="O35" s="17">
        <f t="shared" si="4"/>
        <v>7941.591961553517</v>
      </c>
      <c r="P35" s="17">
        <f t="shared" si="5"/>
        <v>2240.849729728297</v>
      </c>
      <c r="Q35" s="17">
        <f t="shared" si="6"/>
        <v>10182.441691281814</v>
      </c>
      <c r="R35" s="17">
        <v>1707.68188465138</v>
      </c>
      <c r="S35" s="17">
        <v>676.663367670444</v>
      </c>
      <c r="T35" s="11">
        <f t="shared" si="7"/>
        <v>2384.345252321824</v>
      </c>
      <c r="U35" s="14">
        <f t="shared" si="8"/>
        <v>31858.291773169047</v>
      </c>
      <c r="V35" s="14">
        <f t="shared" si="9"/>
        <v>8989.336754534794</v>
      </c>
      <c r="W35" s="14">
        <f t="shared" si="10"/>
        <v>40847.62852770384</v>
      </c>
      <c r="X35" s="14">
        <f t="shared" si="11"/>
        <v>6850.49395642036</v>
      </c>
      <c r="Y35" s="14">
        <f t="shared" si="12"/>
        <v>2714.4858491625614</v>
      </c>
      <c r="Z35" s="14">
        <f t="shared" si="13"/>
        <v>9564.97980558292</v>
      </c>
    </row>
    <row r="36" spans="1:26" ht="12.75">
      <c r="A36">
        <f t="shared" si="14"/>
        <v>32</v>
      </c>
      <c r="B36" s="7">
        <f>aggregate!B35*adjustments!$B$5</f>
        <v>1604.7988585877704</v>
      </c>
      <c r="C36" s="7">
        <f>aggregate!C35*adjustments!$C$5</f>
        <v>5542.234267245655</v>
      </c>
      <c r="D36" s="7">
        <f>aggregate!D35*adjustments!$D$5</f>
        <v>913.5682684745987</v>
      </c>
      <c r="E36" s="7">
        <f>aggregate!E35*adjustments!$E$5</f>
        <v>424.4452461404487</v>
      </c>
      <c r="F36" s="7">
        <f>aggregate!F35*adjustments!$R$5</f>
        <v>0</v>
      </c>
      <c r="G36" s="7">
        <f>aggregate!G35*adjustments!$G$5</f>
        <v>1925.2060748590623</v>
      </c>
      <c r="H36" s="7">
        <f t="shared" si="15"/>
        <v>10410.252715307535</v>
      </c>
      <c r="I36" s="8">
        <f>aggregate!I35*adjustments!$I$5</f>
        <v>0</v>
      </c>
      <c r="J36" s="8">
        <f>aggregate!J35*adjustments!$J$5</f>
        <v>15.333830592811756</v>
      </c>
      <c r="K36" s="3">
        <v>8.779400927967094E-05</v>
      </c>
      <c r="L36" s="10">
        <v>3994121</v>
      </c>
      <c r="M36" s="10">
        <f aca="true" t="shared" si="16" ref="M36:M67">L36*K36</f>
        <v>350.65989613812854</v>
      </c>
      <c r="N36" s="10">
        <f aca="true" t="shared" si="17" ref="N36:N67">L36-M36</f>
        <v>3993770.340103862</v>
      </c>
      <c r="O36" s="17">
        <f aca="true" t="shared" si="18" ref="O36:O67">SUM(B36:D36)+I36</f>
        <v>8060.601394308024</v>
      </c>
      <c r="P36" s="17">
        <f aca="true" t="shared" si="19" ref="P36:P67">SUM(E36:G36)+J36</f>
        <v>2364.985151592323</v>
      </c>
      <c r="Q36" s="17">
        <f aca="true" t="shared" si="20" ref="Q36:Q67">O36+P36</f>
        <v>10425.586545900347</v>
      </c>
      <c r="R36" s="17">
        <v>1757.75614629713</v>
      </c>
      <c r="S36" s="17">
        <v>676.663367670444</v>
      </c>
      <c r="T36" s="11">
        <f aca="true" t="shared" si="21" ref="T36:T67">R36+S36</f>
        <v>2434.419513967574</v>
      </c>
      <c r="U36" s="14">
        <f aca="true" t="shared" si="22" ref="U36:U67">O36*$L36/1000000</f>
        <v>32195.01730163496</v>
      </c>
      <c r="V36" s="14">
        <f aca="true" t="shared" si="23" ref="V36:V67">P36*$L36/1000000</f>
        <v>9446.03685866308</v>
      </c>
      <c r="W36" s="14">
        <f aca="true" t="shared" si="24" ref="W36:W67">Q36*$L36/1000000</f>
        <v>41641.054160298045</v>
      </c>
      <c r="X36" s="14">
        <f aca="true" t="shared" si="25" ref="X36:X67">R36*$L36/1000000</f>
        <v>7020.690736804439</v>
      </c>
      <c r="Y36" s="14">
        <f aca="true" t="shared" si="26" ref="Y36:Y67">S36*$L36/1000000</f>
        <v>2702.6753667432413</v>
      </c>
      <c r="Z36" s="14">
        <f aca="true" t="shared" si="27" ref="Z36:Z67">T36*$L36/1000000</f>
        <v>9723.36610354768</v>
      </c>
    </row>
    <row r="37" spans="1:26" ht="12.75">
      <c r="A37">
        <f aca="true" t="shared" si="28" ref="A37:A68">A36+1</f>
        <v>33</v>
      </c>
      <c r="B37" s="7">
        <f>aggregate!B36*adjustments!$B$5</f>
        <v>1651.728482567626</v>
      </c>
      <c r="C37" s="7">
        <f>aggregate!C36*adjustments!$C$5</f>
        <v>5772.651043085258</v>
      </c>
      <c r="D37" s="7">
        <f>aggregate!D36*adjustments!$D$5</f>
        <v>903.5653414453109</v>
      </c>
      <c r="E37" s="7">
        <f>aggregate!E36*adjustments!$E$5</f>
        <v>456.23275869943814</v>
      </c>
      <c r="F37" s="7">
        <f>aggregate!F36*adjustments!$R$5</f>
        <v>0</v>
      </c>
      <c r="G37" s="7">
        <f>aggregate!G36*adjustments!$G$5</f>
        <v>2052.8849058047817</v>
      </c>
      <c r="H37" s="7">
        <f t="shared" si="15"/>
        <v>10837.062531602414</v>
      </c>
      <c r="I37" s="8">
        <f>aggregate!I36*adjustments!$I$5</f>
        <v>17.69921318865377</v>
      </c>
      <c r="J37" s="8">
        <f>aggregate!J36*adjustments!$J$5</f>
        <v>18.807776337653557</v>
      </c>
      <c r="K37" s="3">
        <v>0.00014918753685287369</v>
      </c>
      <c r="L37" s="10">
        <v>4026573</v>
      </c>
      <c r="M37" s="10">
        <f t="shared" si="16"/>
        <v>600.7145078282862</v>
      </c>
      <c r="N37" s="10">
        <f t="shared" si="17"/>
        <v>4025972.2854921715</v>
      </c>
      <c r="O37" s="17">
        <f t="shared" si="18"/>
        <v>8345.64408028685</v>
      </c>
      <c r="P37" s="17">
        <f t="shared" si="19"/>
        <v>2527.9254408418733</v>
      </c>
      <c r="Q37" s="17">
        <f t="shared" si="20"/>
        <v>10873.569521128722</v>
      </c>
      <c r="R37" s="17">
        <v>1815.52670488349</v>
      </c>
      <c r="S37" s="17">
        <v>676.663367670444</v>
      </c>
      <c r="T37" s="11">
        <f t="shared" si="21"/>
        <v>2492.190072553934</v>
      </c>
      <c r="U37" s="14">
        <f t="shared" si="22"/>
        <v>33604.345121292856</v>
      </c>
      <c r="V37" s="14">
        <f t="shared" si="23"/>
        <v>10178.876326106985</v>
      </c>
      <c r="W37" s="14">
        <f t="shared" si="24"/>
        <v>43783.22144739984</v>
      </c>
      <c r="X37" s="14">
        <f t="shared" si="25"/>
        <v>7310.35081066283</v>
      </c>
      <c r="Y37" s="14">
        <f t="shared" si="26"/>
        <v>2724.634446350883</v>
      </c>
      <c r="Z37" s="14">
        <f t="shared" si="27"/>
        <v>10034.985257013712</v>
      </c>
    </row>
    <row r="38" spans="1:26" ht="12.75">
      <c r="A38">
        <f t="shared" si="28"/>
        <v>34</v>
      </c>
      <c r="B38" s="7">
        <f>aggregate!B37*adjustments!$B$5</f>
        <v>1751.301305470718</v>
      </c>
      <c r="C38" s="7">
        <f>aggregate!C37*adjustments!$C$5</f>
        <v>6174.742832069587</v>
      </c>
      <c r="D38" s="7">
        <f>aggregate!D37*adjustments!$D$5</f>
        <v>930.1967684371674</v>
      </c>
      <c r="E38" s="7">
        <f>aggregate!E37*adjustments!$E$5</f>
        <v>460.899931764809</v>
      </c>
      <c r="F38" s="7">
        <f>aggregate!F37*adjustments!$R$5</f>
        <v>0</v>
      </c>
      <c r="G38" s="7">
        <f>aggregate!G37*adjustments!$G$5</f>
        <v>2236.699466088053</v>
      </c>
      <c r="H38" s="7">
        <f t="shared" si="15"/>
        <v>11553.840303830335</v>
      </c>
      <c r="I38" s="8">
        <f>aggregate!I37*adjustments!$I$5</f>
        <v>24.831165710531184</v>
      </c>
      <c r="J38" s="8">
        <f>aggregate!J37*adjustments!$J$5</f>
        <v>62.70579871458273</v>
      </c>
      <c r="K38" s="3">
        <v>0.000399541544574894</v>
      </c>
      <c r="L38" s="10">
        <v>4188149</v>
      </c>
      <c r="M38" s="10">
        <f t="shared" si="16"/>
        <v>1673.3395203697978</v>
      </c>
      <c r="N38" s="10">
        <f t="shared" si="17"/>
        <v>4186475.6604796303</v>
      </c>
      <c r="O38" s="17">
        <f t="shared" si="18"/>
        <v>8881.072071688004</v>
      </c>
      <c r="P38" s="17">
        <f t="shared" si="19"/>
        <v>2760.305196567445</v>
      </c>
      <c r="Q38" s="17">
        <f t="shared" si="20"/>
        <v>11641.377268255448</v>
      </c>
      <c r="R38" s="17">
        <v>1875.094757324</v>
      </c>
      <c r="S38" s="17">
        <v>676.663367670444</v>
      </c>
      <c r="T38" s="11">
        <f t="shared" si="21"/>
        <v>2551.758124994444</v>
      </c>
      <c r="U38" s="14">
        <f t="shared" si="22"/>
        <v>37195.253115968044</v>
      </c>
      <c r="V38" s="14">
        <f t="shared" si="23"/>
        <v>11560.569448698747</v>
      </c>
      <c r="W38" s="14">
        <f t="shared" si="24"/>
        <v>48755.822564666785</v>
      </c>
      <c r="X38" s="14">
        <f t="shared" si="25"/>
        <v>7853.176232791754</v>
      </c>
      <c r="Y38" s="14">
        <f t="shared" si="26"/>
        <v>2833.9670066456024</v>
      </c>
      <c r="Z38" s="14">
        <f t="shared" si="27"/>
        <v>10687.143239437357</v>
      </c>
    </row>
    <row r="39" spans="1:26" ht="12.75">
      <c r="A39">
        <f t="shared" si="28"/>
        <v>35</v>
      </c>
      <c r="B39" s="7">
        <f>aggregate!B38*adjustments!$B$5</f>
        <v>1931.1512593468576</v>
      </c>
      <c r="C39" s="7">
        <f>aggregate!C38*adjustments!$C$5</f>
        <v>6839.4329524714585</v>
      </c>
      <c r="D39" s="7">
        <f>aggregate!D38*adjustments!$D$5</f>
        <v>1002.8763322388577</v>
      </c>
      <c r="E39" s="7">
        <f>aggregate!E38*adjustments!$E$5</f>
        <v>491.8690045770205</v>
      </c>
      <c r="F39" s="7">
        <f>aggregate!F38*adjustments!$R$5</f>
        <v>0</v>
      </c>
      <c r="G39" s="7">
        <f>aggregate!G38*adjustments!$G$5</f>
        <v>2524.6515652636713</v>
      </c>
      <c r="H39" s="7">
        <f t="shared" si="15"/>
        <v>12789.981113897864</v>
      </c>
      <c r="I39" s="8">
        <f>aggregate!I38*adjustments!$I$5</f>
        <v>0</v>
      </c>
      <c r="J39" s="8">
        <f>aggregate!J38*adjustments!$J$5</f>
        <v>33.00848497125872</v>
      </c>
      <c r="K39" s="3">
        <v>0.00016714590825466828</v>
      </c>
      <c r="L39" s="10">
        <v>4516118</v>
      </c>
      <c r="M39" s="10">
        <f t="shared" si="16"/>
        <v>754.850644895256</v>
      </c>
      <c r="N39" s="10">
        <f t="shared" si="17"/>
        <v>4515363.149355105</v>
      </c>
      <c r="O39" s="17">
        <f t="shared" si="18"/>
        <v>9773.460544057172</v>
      </c>
      <c r="P39" s="17">
        <f t="shared" si="19"/>
        <v>3049.5290548119506</v>
      </c>
      <c r="Q39" s="17">
        <f t="shared" si="20"/>
        <v>12822.989598869122</v>
      </c>
      <c r="R39" s="17">
        <v>1936.86793078688</v>
      </c>
      <c r="S39" s="17">
        <v>676.663367670444</v>
      </c>
      <c r="T39" s="11">
        <f t="shared" si="21"/>
        <v>2613.531298457324</v>
      </c>
      <c r="U39" s="14">
        <f t="shared" si="22"/>
        <v>44138.101085306385</v>
      </c>
      <c r="V39" s="14">
        <f t="shared" si="23"/>
        <v>13772.033055959237</v>
      </c>
      <c r="W39" s="14">
        <f t="shared" si="24"/>
        <v>57910.134141265626</v>
      </c>
      <c r="X39" s="14">
        <f t="shared" si="25"/>
        <v>8747.124125849383</v>
      </c>
      <c r="Y39" s="14">
        <f t="shared" si="26"/>
        <v>3055.8916146771103</v>
      </c>
      <c r="Z39" s="14">
        <f t="shared" si="27"/>
        <v>11803.015740526493</v>
      </c>
    </row>
    <row r="40" spans="1:26" ht="12.75">
      <c r="A40">
        <f t="shared" si="28"/>
        <v>36</v>
      </c>
      <c r="B40" s="7">
        <f>aggregate!B39*adjustments!$B$5</f>
        <v>1965.704424485646</v>
      </c>
      <c r="C40" s="7">
        <f>aggregate!C39*adjustments!$C$5</f>
        <v>7061.02249218117</v>
      </c>
      <c r="D40" s="7">
        <f>aggregate!D39*adjustments!$D$5</f>
        <v>1008.2370982363791</v>
      </c>
      <c r="E40" s="7">
        <f>aggregate!E39*adjustments!$E$5</f>
        <v>494.8272680952816</v>
      </c>
      <c r="F40" s="7">
        <f>aggregate!F39*adjustments!$R$5</f>
        <v>0</v>
      </c>
      <c r="G40" s="7">
        <f>aggregate!G39*adjustments!$G$5</f>
        <v>2633.8974577525446</v>
      </c>
      <c r="H40" s="7">
        <f t="shared" si="15"/>
        <v>13163.68874075102</v>
      </c>
      <c r="I40" s="8">
        <f>aggregate!I39*adjustments!$I$5</f>
        <v>0</v>
      </c>
      <c r="J40" s="8">
        <f>aggregate!J39*adjustments!$J$5</f>
        <v>65.37105147073605</v>
      </c>
      <c r="K40" s="3">
        <v>0.00033138428438287136</v>
      </c>
      <c r="L40" s="10">
        <v>4511168</v>
      </c>
      <c r="M40" s="10">
        <f t="shared" si="16"/>
        <v>1494.930179410909</v>
      </c>
      <c r="N40" s="10">
        <f t="shared" si="17"/>
        <v>4509673.069820589</v>
      </c>
      <c r="O40" s="17">
        <f t="shared" si="18"/>
        <v>10034.964014903195</v>
      </c>
      <c r="P40" s="17">
        <f t="shared" si="19"/>
        <v>3194.0957773185623</v>
      </c>
      <c r="Q40" s="17">
        <f t="shared" si="20"/>
        <v>13229.059792221757</v>
      </c>
      <c r="R40" s="17">
        <v>1999.74134884761</v>
      </c>
      <c r="S40" s="17">
        <v>676.663367670444</v>
      </c>
      <c r="T40" s="11">
        <f t="shared" si="21"/>
        <v>2676.404716518054</v>
      </c>
      <c r="U40" s="14">
        <f t="shared" si="22"/>
        <v>45269.408545182814</v>
      </c>
      <c r="V40" s="14">
        <f t="shared" si="23"/>
        <v>14409.102659574624</v>
      </c>
      <c r="W40" s="14">
        <f t="shared" si="24"/>
        <v>59678.51120475744</v>
      </c>
      <c r="X40" s="14">
        <f t="shared" si="25"/>
        <v>9021.169181198175</v>
      </c>
      <c r="Y40" s="14">
        <f t="shared" si="26"/>
        <v>3052.5421310071415</v>
      </c>
      <c r="Z40" s="14">
        <f t="shared" si="27"/>
        <v>12073.711312205316</v>
      </c>
    </row>
    <row r="41" spans="1:26" ht="12.75">
      <c r="A41">
        <f t="shared" si="28"/>
        <v>37</v>
      </c>
      <c r="B41" s="7">
        <f>aggregate!B40*adjustments!$B$5</f>
        <v>2024.6241098561404</v>
      </c>
      <c r="C41" s="7">
        <f>aggregate!C40*adjustments!$C$5</f>
        <v>7322.334196126436</v>
      </c>
      <c r="D41" s="7">
        <f>aggregate!D40*adjustments!$D$5</f>
        <v>1034.299965131237</v>
      </c>
      <c r="E41" s="7">
        <f>aggregate!E40*adjustments!$E$5</f>
        <v>508.08954459604047</v>
      </c>
      <c r="F41" s="7">
        <f>aggregate!F40*adjustments!$R$5</f>
        <v>0</v>
      </c>
      <c r="G41" s="7">
        <f>aggregate!G40*adjustments!$G$5</f>
        <v>2756.5352689868055</v>
      </c>
      <c r="H41" s="7">
        <f t="shared" si="15"/>
        <v>13645.88308469666</v>
      </c>
      <c r="I41" s="8">
        <f>aggregate!I40*adjustments!$I$5</f>
        <v>0</v>
      </c>
      <c r="J41" s="8">
        <f>aggregate!J40*adjustments!$J$5</f>
        <v>59.33719585738686</v>
      </c>
      <c r="K41" s="3">
        <v>0.0003004046136355607</v>
      </c>
      <c r="L41" s="10">
        <v>4517060</v>
      </c>
      <c r="M41" s="10">
        <f t="shared" si="16"/>
        <v>1356.9456640686458</v>
      </c>
      <c r="N41" s="10">
        <f t="shared" si="17"/>
        <v>4515703.054335931</v>
      </c>
      <c r="O41" s="17">
        <f t="shared" si="18"/>
        <v>10381.258271113813</v>
      </c>
      <c r="P41" s="17">
        <f t="shared" si="19"/>
        <v>3323.9620094402326</v>
      </c>
      <c r="Q41" s="17">
        <f t="shared" si="20"/>
        <v>13705.220280554046</v>
      </c>
      <c r="R41" s="17">
        <v>2064.43397917969</v>
      </c>
      <c r="S41" s="17">
        <v>676.663367670444</v>
      </c>
      <c r="T41" s="11">
        <f t="shared" si="21"/>
        <v>2741.0973468501343</v>
      </c>
      <c r="U41" s="14">
        <f t="shared" si="22"/>
        <v>46892.76648611736</v>
      </c>
      <c r="V41" s="14">
        <f t="shared" si="23"/>
        <v>15014.535834362097</v>
      </c>
      <c r="W41" s="14">
        <f t="shared" si="24"/>
        <v>61907.30232047945</v>
      </c>
      <c r="X41" s="14">
        <f t="shared" si="25"/>
        <v>9325.172149993412</v>
      </c>
      <c r="Y41" s="14">
        <f t="shared" si="26"/>
        <v>3056.5290315694556</v>
      </c>
      <c r="Z41" s="14">
        <f t="shared" si="27"/>
        <v>12381.701181562868</v>
      </c>
    </row>
    <row r="42" spans="1:26" ht="12.75">
      <c r="A42">
        <f t="shared" si="28"/>
        <v>38</v>
      </c>
      <c r="B42" s="7">
        <f>aggregate!B41*adjustments!$B$5</f>
        <v>2108.6173159893738</v>
      </c>
      <c r="C42" s="7">
        <f>aggregate!C41*adjustments!$C$5</f>
        <v>7626.397696982997</v>
      </c>
      <c r="D42" s="7">
        <f>aggregate!D41*adjustments!$D$5</f>
        <v>1082.9432734246502</v>
      </c>
      <c r="E42" s="7">
        <f>aggregate!E41*adjustments!$E$5</f>
        <v>512.2273929878228</v>
      </c>
      <c r="F42" s="7">
        <f>aggregate!F41*adjustments!$R$5</f>
        <v>0</v>
      </c>
      <c r="G42" s="7">
        <f>aggregate!G41*adjustments!$G$5</f>
        <v>2907.4550243257795</v>
      </c>
      <c r="H42" s="7">
        <f t="shared" si="15"/>
        <v>14237.640703710624</v>
      </c>
      <c r="I42" s="8">
        <f>aggregate!I41*adjustments!$I$5</f>
        <v>26.197396386265655</v>
      </c>
      <c r="J42" s="8">
        <f>aggregate!J41*adjustments!$J$5</f>
        <v>102.48012315075718</v>
      </c>
      <c r="K42" s="3">
        <v>0.00057008997537267</v>
      </c>
      <c r="L42" s="10">
        <v>4553814</v>
      </c>
      <c r="M42" s="10">
        <f t="shared" si="16"/>
        <v>2596.08371111172</v>
      </c>
      <c r="N42" s="10">
        <f t="shared" si="17"/>
        <v>4551217.916288888</v>
      </c>
      <c r="O42" s="17">
        <f t="shared" si="18"/>
        <v>10844.155682783286</v>
      </c>
      <c r="P42" s="17">
        <f t="shared" si="19"/>
        <v>3522.1625404643596</v>
      </c>
      <c r="Q42" s="17">
        <f t="shared" si="20"/>
        <v>14366.318223247647</v>
      </c>
      <c r="R42" s="17">
        <v>2130.43202364735</v>
      </c>
      <c r="S42" s="17">
        <v>676.663367670444</v>
      </c>
      <c r="T42" s="11">
        <f t="shared" si="21"/>
        <v>2807.095391317794</v>
      </c>
      <c r="U42" s="14">
        <f t="shared" si="22"/>
        <v>49382.267966438085</v>
      </c>
      <c r="V42" s="14">
        <f t="shared" si="23"/>
        <v>16039.273087042167</v>
      </c>
      <c r="W42" s="14">
        <f t="shared" si="24"/>
        <v>65421.54105348026</v>
      </c>
      <c r="X42" s="14">
        <f t="shared" si="25"/>
        <v>9701.591175333633</v>
      </c>
      <c r="Y42" s="14">
        <f t="shared" si="26"/>
        <v>3081.399116984815</v>
      </c>
      <c r="Z42" s="14">
        <f t="shared" si="27"/>
        <v>12782.990292318449</v>
      </c>
    </row>
    <row r="43" spans="1:26" ht="12.75">
      <c r="A43">
        <f t="shared" si="28"/>
        <v>39</v>
      </c>
      <c r="B43" s="7">
        <f>aggregate!B42*adjustments!$B$5</f>
        <v>2219.588731422281</v>
      </c>
      <c r="C43" s="7">
        <f>aggregate!C42*adjustments!$C$5</f>
        <v>7930.611848880403</v>
      </c>
      <c r="D43" s="7">
        <f>aggregate!D42*adjustments!$D$5</f>
        <v>1140.9655789153837</v>
      </c>
      <c r="E43" s="7">
        <f>aggregate!E42*adjustments!$E$5</f>
        <v>548.7718639067721</v>
      </c>
      <c r="F43" s="7">
        <f>aggregate!F42*adjustments!$R$5</f>
        <v>0</v>
      </c>
      <c r="G43" s="7">
        <f>aggregate!G42*adjustments!$G$5</f>
        <v>3059.833128624781</v>
      </c>
      <c r="H43" s="7">
        <f t="shared" si="15"/>
        <v>14899.771151749621</v>
      </c>
      <c r="I43" s="8">
        <f>aggregate!I42*adjustments!$I$5</f>
        <v>43.4879492167119</v>
      </c>
      <c r="J43" s="8">
        <f>aggregate!J42*adjustments!$J$5</f>
        <v>77.12393315018737</v>
      </c>
      <c r="K43" s="3">
        <v>0.00047366791776329287</v>
      </c>
      <c r="L43" s="10">
        <v>4608504</v>
      </c>
      <c r="M43" s="10">
        <f t="shared" si="16"/>
        <v>2182.9004936838064</v>
      </c>
      <c r="N43" s="10">
        <f t="shared" si="17"/>
        <v>4606321.099506316</v>
      </c>
      <c r="O43" s="17">
        <f t="shared" si="18"/>
        <v>11334.65410843478</v>
      </c>
      <c r="P43" s="17">
        <f t="shared" si="19"/>
        <v>3685.7289256817403</v>
      </c>
      <c r="Q43" s="17">
        <f t="shared" si="20"/>
        <v>15020.38303411652</v>
      </c>
      <c r="R43" s="17">
        <v>2195.32474804996</v>
      </c>
      <c r="S43" s="17">
        <v>676.663367670444</v>
      </c>
      <c r="T43" s="11">
        <f t="shared" si="21"/>
        <v>2871.988115720404</v>
      </c>
      <c r="U43" s="14">
        <f t="shared" si="22"/>
        <v>52235.79879733811</v>
      </c>
      <c r="V43" s="14">
        <f t="shared" si="23"/>
        <v>16985.69649692</v>
      </c>
      <c r="W43" s="14">
        <f t="shared" si="24"/>
        <v>69221.49529425811</v>
      </c>
      <c r="X43" s="14">
        <f t="shared" si="25"/>
        <v>10117.162882687233</v>
      </c>
      <c r="Y43" s="14">
        <f t="shared" si="26"/>
        <v>3118.4058365627116</v>
      </c>
      <c r="Z43" s="14">
        <f t="shared" si="27"/>
        <v>13235.568719249944</v>
      </c>
    </row>
    <row r="44" spans="1:26" ht="12.75">
      <c r="A44">
        <f t="shared" si="28"/>
        <v>40</v>
      </c>
      <c r="B44" s="7">
        <f>aggregate!B43*adjustments!$B$5</f>
        <v>2345.663923233372</v>
      </c>
      <c r="C44" s="7">
        <f>aggregate!C43*adjustments!$C$5</f>
        <v>8289.263328931826</v>
      </c>
      <c r="D44" s="7">
        <f>aggregate!D43*adjustments!$D$5</f>
        <v>1211.3480738710205</v>
      </c>
      <c r="E44" s="7">
        <f>aggregate!E43*adjustments!$E$5</f>
        <v>592.811247929055</v>
      </c>
      <c r="F44" s="7">
        <f>aggregate!F43*adjustments!$R$5</f>
        <v>0</v>
      </c>
      <c r="G44" s="7">
        <f>aggregate!G43*adjustments!$G$5</f>
        <v>3250.0561142161705</v>
      </c>
      <c r="H44" s="7">
        <f t="shared" si="15"/>
        <v>15689.142688181444</v>
      </c>
      <c r="I44" s="8">
        <f>aggregate!I43*adjustments!$I$5</f>
        <v>23.29810881018115</v>
      </c>
      <c r="J44" s="8">
        <f>aggregate!J43*adjustments!$J$5</f>
        <v>47.89780116500043</v>
      </c>
      <c r="K44" s="3">
        <v>0.00028015392215491016</v>
      </c>
      <c r="L44" s="10">
        <v>4711434</v>
      </c>
      <c r="M44" s="10">
        <f t="shared" si="16"/>
        <v>1319.926714073997</v>
      </c>
      <c r="N44" s="10">
        <f t="shared" si="17"/>
        <v>4710114.073285926</v>
      </c>
      <c r="O44" s="17">
        <f t="shared" si="18"/>
        <v>11869.5734348464</v>
      </c>
      <c r="P44" s="17">
        <f t="shared" si="19"/>
        <v>3890.765163310226</v>
      </c>
      <c r="Q44" s="17">
        <f t="shared" si="20"/>
        <v>15760.338598156624</v>
      </c>
      <c r="R44" s="17">
        <v>2266.59085667536</v>
      </c>
      <c r="S44" s="17">
        <v>676.663367670444</v>
      </c>
      <c r="T44" s="11">
        <f t="shared" si="21"/>
        <v>2943.2542243458042</v>
      </c>
      <c r="U44" s="14">
        <f t="shared" si="22"/>
        <v>55922.71184643211</v>
      </c>
      <c r="V44" s="14">
        <f t="shared" si="23"/>
        <v>18331.08327643535</v>
      </c>
      <c r="W44" s="14">
        <f t="shared" si="24"/>
        <v>74253.79512286746</v>
      </c>
      <c r="X44" s="14">
        <f t="shared" si="25"/>
        <v>10678.893226229418</v>
      </c>
      <c r="Y44" s="14">
        <f t="shared" si="26"/>
        <v>3188.0547969970307</v>
      </c>
      <c r="Z44" s="14">
        <f t="shared" si="27"/>
        <v>13866.94802322645</v>
      </c>
    </row>
    <row r="45" spans="1:26" ht="12.75">
      <c r="A45">
        <f t="shared" si="28"/>
        <v>41</v>
      </c>
      <c r="B45" s="7">
        <f>aggregate!B44*adjustments!$B$5</f>
        <v>2306.1544342880125</v>
      </c>
      <c r="C45" s="7">
        <f>aggregate!C44*adjustments!$C$5</f>
        <v>7898.236837816307</v>
      </c>
      <c r="D45" s="7">
        <f>aggregate!D44*adjustments!$D$5</f>
        <v>1192.5239593102215</v>
      </c>
      <c r="E45" s="7">
        <f>aggregate!E44*adjustments!$E$5</f>
        <v>580.1850708430552</v>
      </c>
      <c r="F45" s="7">
        <f>aggregate!F44*adjustments!$R$5</f>
        <v>0</v>
      </c>
      <c r="G45" s="7">
        <f>aggregate!G44*adjustments!$G$5</f>
        <v>3199.476016011996</v>
      </c>
      <c r="H45" s="7">
        <f t="shared" si="15"/>
        <v>15176.576318269592</v>
      </c>
      <c r="I45" s="8">
        <f>aggregate!I44*adjustments!$I$5</f>
        <v>0</v>
      </c>
      <c r="J45" s="8">
        <f>aggregate!J44*adjustments!$J$5</f>
        <v>78.40206834652928</v>
      </c>
      <c r="K45" s="3">
        <v>0.0004014010534232938</v>
      </c>
      <c r="L45" s="10">
        <v>4466676</v>
      </c>
      <c r="M45" s="10">
        <f t="shared" si="16"/>
        <v>1792.9284517005442</v>
      </c>
      <c r="N45" s="10">
        <f t="shared" si="17"/>
        <v>4464883.0715483</v>
      </c>
      <c r="O45" s="17">
        <f t="shared" si="18"/>
        <v>11396.915231414541</v>
      </c>
      <c r="P45" s="17">
        <f t="shared" si="19"/>
        <v>3858.0631552015802</v>
      </c>
      <c r="Q45" s="17">
        <f t="shared" si="20"/>
        <v>15254.978386616121</v>
      </c>
      <c r="R45" s="17">
        <v>2343.46324062566</v>
      </c>
      <c r="S45" s="17">
        <v>684.558499745319</v>
      </c>
      <c r="T45" s="11">
        <f t="shared" si="21"/>
        <v>3028.021740370979</v>
      </c>
      <c r="U45" s="14">
        <f t="shared" si="22"/>
        <v>50906.32773819378</v>
      </c>
      <c r="V45" s="14">
        <f t="shared" si="23"/>
        <v>17232.718101823175</v>
      </c>
      <c r="W45" s="14">
        <f t="shared" si="24"/>
        <v>68139.04584001696</v>
      </c>
      <c r="X45" s="14">
        <f t="shared" si="25"/>
        <v>10467.49101378486</v>
      </c>
      <c r="Y45" s="14">
        <f t="shared" si="26"/>
        <v>3057.7010214084225</v>
      </c>
      <c r="Z45" s="14">
        <f t="shared" si="27"/>
        <v>13525.192035193282</v>
      </c>
    </row>
    <row r="46" spans="1:26" ht="12.75">
      <c r="A46">
        <f t="shared" si="28"/>
        <v>42</v>
      </c>
      <c r="B46" s="7">
        <f>aggregate!B45*adjustments!$B$5</f>
        <v>2431.5361579981322</v>
      </c>
      <c r="C46" s="7">
        <f>aggregate!C45*adjustments!$C$5</f>
        <v>8044.488221648266</v>
      </c>
      <c r="D46" s="7">
        <f>aggregate!D45*adjustments!$D$5</f>
        <v>1273.5755236174289</v>
      </c>
      <c r="E46" s="7">
        <f>aggregate!E45*adjustments!$E$5</f>
        <v>619.032985048878</v>
      </c>
      <c r="F46" s="7">
        <f>aggregate!F45*adjustments!$R$5</f>
        <v>0</v>
      </c>
      <c r="G46" s="7">
        <f>aggregate!G45*adjustments!$G$5</f>
        <v>3377.0996598031684</v>
      </c>
      <c r="H46" s="7">
        <f t="shared" si="15"/>
        <v>15745.732548115873</v>
      </c>
      <c r="I46" s="8">
        <f>aggregate!I45*adjustments!$I$5</f>
        <v>20.241662332399077</v>
      </c>
      <c r="J46" s="8">
        <f>aggregate!J45*adjustments!$J$5</f>
        <v>92.81201991489414</v>
      </c>
      <c r="K46" s="3">
        <v>0.0005096695768472794</v>
      </c>
      <c r="L46" s="10">
        <v>4547220</v>
      </c>
      <c r="M46" s="10">
        <f t="shared" si="16"/>
        <v>2317.5796932314856</v>
      </c>
      <c r="N46" s="10">
        <f t="shared" si="17"/>
        <v>4544902.420306768</v>
      </c>
      <c r="O46" s="17">
        <f t="shared" si="18"/>
        <v>11769.841565596225</v>
      </c>
      <c r="P46" s="17">
        <f t="shared" si="19"/>
        <v>4088.9446647669406</v>
      </c>
      <c r="Q46" s="17">
        <f t="shared" si="20"/>
        <v>15858.786230363166</v>
      </c>
      <c r="R46" s="17">
        <v>2427.32485069096</v>
      </c>
      <c r="S46" s="17">
        <v>700.42284522336</v>
      </c>
      <c r="T46" s="11">
        <f t="shared" si="21"/>
        <v>3127.74769591432</v>
      </c>
      <c r="U46" s="14">
        <f t="shared" si="22"/>
        <v>53520.058963910466</v>
      </c>
      <c r="V46" s="14">
        <f t="shared" si="23"/>
        <v>18593.330958521525</v>
      </c>
      <c r="W46" s="14">
        <f t="shared" si="24"/>
        <v>72113.38992243199</v>
      </c>
      <c r="X46" s="14">
        <f t="shared" si="25"/>
        <v>11037.580107558946</v>
      </c>
      <c r="Y46" s="14">
        <f t="shared" si="26"/>
        <v>3184.976770256567</v>
      </c>
      <c r="Z46" s="14">
        <f t="shared" si="27"/>
        <v>14222.556877815514</v>
      </c>
    </row>
    <row r="47" spans="1:26" ht="12.75">
      <c r="A47">
        <f t="shared" si="28"/>
        <v>43</v>
      </c>
      <c r="B47" s="7">
        <f>aggregate!B46*adjustments!$B$5</f>
        <v>2443.651286181058</v>
      </c>
      <c r="C47" s="7">
        <f>aggregate!C46*adjustments!$C$5</f>
        <v>7845.970641666603</v>
      </c>
      <c r="D47" s="7">
        <f>aggregate!D46*adjustments!$D$5</f>
        <v>1304.0981840418624</v>
      </c>
      <c r="E47" s="7">
        <f>aggregate!E46*adjustments!$E$5</f>
        <v>649.7016379016546</v>
      </c>
      <c r="F47" s="7">
        <f>aggregate!F46*adjustments!$R$5</f>
        <v>0</v>
      </c>
      <c r="G47" s="7">
        <f>aggregate!G46*adjustments!$G$5</f>
        <v>3380.6707591070017</v>
      </c>
      <c r="H47" s="7">
        <f t="shared" si="15"/>
        <v>15624.092508898178</v>
      </c>
      <c r="I47" s="8">
        <f>aggregate!I46*adjustments!$I$5</f>
        <v>18.837869608249125</v>
      </c>
      <c r="J47" s="8">
        <f>aggregate!J46*adjustments!$J$5</f>
        <v>127.27411071570525</v>
      </c>
      <c r="K47" s="3">
        <v>0.0007015043839927795</v>
      </c>
      <c r="L47" s="10">
        <v>4407870</v>
      </c>
      <c r="M47" s="10">
        <f t="shared" si="16"/>
        <v>3092.140129070253</v>
      </c>
      <c r="N47" s="10">
        <f t="shared" si="17"/>
        <v>4404777.85987093</v>
      </c>
      <c r="O47" s="17">
        <f t="shared" si="18"/>
        <v>11612.557981497772</v>
      </c>
      <c r="P47" s="17">
        <f t="shared" si="19"/>
        <v>4157.646507724361</v>
      </c>
      <c r="Q47" s="17">
        <f t="shared" si="20"/>
        <v>15770.204489222133</v>
      </c>
      <c r="R47" s="17">
        <v>2511.12031793065</v>
      </c>
      <c r="S47" s="17">
        <v>724.137743582733</v>
      </c>
      <c r="T47" s="11">
        <f t="shared" si="21"/>
        <v>3235.258061513383</v>
      </c>
      <c r="U47" s="14">
        <f t="shared" si="22"/>
        <v>51186.64594990459</v>
      </c>
      <c r="V47" s="14">
        <f t="shared" si="23"/>
        <v>18326.365312002978</v>
      </c>
      <c r="W47" s="14">
        <f t="shared" si="24"/>
        <v>69513.01126190757</v>
      </c>
      <c r="X47" s="14">
        <f t="shared" si="25"/>
        <v>11068.691915796975</v>
      </c>
      <c r="Y47" s="14">
        <f t="shared" si="26"/>
        <v>3191.9050358060217</v>
      </c>
      <c r="Z47" s="14">
        <f t="shared" si="27"/>
        <v>14260.596951602995</v>
      </c>
    </row>
    <row r="48" spans="1:26" ht="12.75">
      <c r="A48">
        <f t="shared" si="28"/>
        <v>44</v>
      </c>
      <c r="B48" s="7">
        <f>aggregate!B47*adjustments!$B$5</f>
        <v>2481.3502845624253</v>
      </c>
      <c r="C48" s="7">
        <f>aggregate!C47*adjustments!$C$5</f>
        <v>7820.764960154174</v>
      </c>
      <c r="D48" s="7">
        <f>aggregate!D47*adjustments!$D$5</f>
        <v>1346.6403246920015</v>
      </c>
      <c r="E48" s="7">
        <f>aggregate!E47*adjustments!$E$5</f>
        <v>674.6815856357374</v>
      </c>
      <c r="F48" s="7">
        <f>aggregate!F47*adjustments!$R$5</f>
        <v>0</v>
      </c>
      <c r="G48" s="7">
        <f>aggregate!G47*adjustments!$G$5</f>
        <v>3408.970921420712</v>
      </c>
      <c r="H48" s="7">
        <f t="shared" si="15"/>
        <v>15732.40807646505</v>
      </c>
      <c r="I48" s="8">
        <f>aggregate!I47*adjustments!$I$5</f>
        <v>40.461704565950875</v>
      </c>
      <c r="J48" s="8">
        <f>aggregate!J47*adjustments!$J$5</f>
        <v>161.31749731237633</v>
      </c>
      <c r="K48" s="3">
        <v>0.0009467205208969401</v>
      </c>
      <c r="L48" s="10">
        <v>4308663</v>
      </c>
      <c r="M48" s="10">
        <f t="shared" si="16"/>
        <v>4079.099679729373</v>
      </c>
      <c r="N48" s="10">
        <f t="shared" si="17"/>
        <v>4304583.900320271</v>
      </c>
      <c r="O48" s="17">
        <f t="shared" si="18"/>
        <v>11689.217273974551</v>
      </c>
      <c r="P48" s="17">
        <f t="shared" si="19"/>
        <v>4244.970004368825</v>
      </c>
      <c r="Q48" s="17">
        <f t="shared" si="20"/>
        <v>15934.187278343376</v>
      </c>
      <c r="R48" s="17">
        <v>2595.86649427993</v>
      </c>
      <c r="S48" s="17">
        <v>755.976270205652</v>
      </c>
      <c r="T48" s="11">
        <f t="shared" si="21"/>
        <v>3351.842764485582</v>
      </c>
      <c r="U48" s="14">
        <f t="shared" si="22"/>
        <v>50364.89796733501</v>
      </c>
      <c r="V48" s="14">
        <f t="shared" si="23"/>
        <v>18290.145193933797</v>
      </c>
      <c r="W48" s="14">
        <f t="shared" si="24"/>
        <v>68655.04316126881</v>
      </c>
      <c r="X48" s="14">
        <f t="shared" si="25"/>
        <v>11184.713916843648</v>
      </c>
      <c r="Y48" s="14">
        <f t="shared" si="26"/>
        <v>3257.2469843130953</v>
      </c>
      <c r="Z48" s="14">
        <f t="shared" si="27"/>
        <v>14441.96090115674</v>
      </c>
    </row>
    <row r="49" spans="1:26" ht="12.75">
      <c r="A49">
        <f t="shared" si="28"/>
        <v>45</v>
      </c>
      <c r="B49" s="7">
        <f>aggregate!B48*adjustments!$B$5</f>
        <v>2617.2814650107134</v>
      </c>
      <c r="C49" s="7">
        <f>aggregate!C48*adjustments!$C$5</f>
        <v>8144.344885566838</v>
      </c>
      <c r="D49" s="7">
        <f>aggregate!D48*adjustments!$D$5</f>
        <v>1427.8421721590762</v>
      </c>
      <c r="E49" s="7">
        <f>aggregate!E48*adjustments!$E$5</f>
        <v>714.4693929148538</v>
      </c>
      <c r="F49" s="7">
        <f>aggregate!F48*adjustments!$R$5</f>
        <v>0</v>
      </c>
      <c r="G49" s="7">
        <f>aggregate!G48*adjustments!$G$5</f>
        <v>3557.134426222641</v>
      </c>
      <c r="H49" s="7">
        <f t="shared" si="15"/>
        <v>16461.072341874125</v>
      </c>
      <c r="I49" s="8">
        <f>aggregate!I48*adjustments!$I$5</f>
        <v>77.91967939842604</v>
      </c>
      <c r="J49" s="8">
        <f>aggregate!J48*adjustments!$J$5</f>
        <v>173.83536135347964</v>
      </c>
      <c r="K49" s="3">
        <v>0.0010886748065724572</v>
      </c>
      <c r="L49" s="10">
        <v>4341460</v>
      </c>
      <c r="M49" s="10">
        <f t="shared" si="16"/>
        <v>4726.43812574206</v>
      </c>
      <c r="N49" s="10">
        <f t="shared" si="17"/>
        <v>4336733.561874258</v>
      </c>
      <c r="O49" s="17">
        <f t="shared" si="18"/>
        <v>12267.388202135055</v>
      </c>
      <c r="P49" s="17">
        <f t="shared" si="19"/>
        <v>4445.439180490975</v>
      </c>
      <c r="Q49" s="17">
        <f t="shared" si="20"/>
        <v>16712.82738262603</v>
      </c>
      <c r="R49" s="17">
        <v>2676.46622282378</v>
      </c>
      <c r="S49" s="17">
        <v>795.67046049489</v>
      </c>
      <c r="T49" s="11">
        <f t="shared" si="21"/>
        <v>3472.13668331867</v>
      </c>
      <c r="U49" s="14">
        <f t="shared" si="22"/>
        <v>53258.37518404125</v>
      </c>
      <c r="V49" s="14">
        <f t="shared" si="23"/>
        <v>19299.69638453435</v>
      </c>
      <c r="W49" s="14">
        <f t="shared" si="24"/>
        <v>72558.0715685756</v>
      </c>
      <c r="X49" s="14">
        <f t="shared" si="25"/>
        <v>11619.771047740529</v>
      </c>
      <c r="Y49" s="14">
        <f t="shared" si="26"/>
        <v>3454.371477420145</v>
      </c>
      <c r="Z49" s="14">
        <f t="shared" si="27"/>
        <v>15074.142525160672</v>
      </c>
    </row>
    <row r="50" spans="1:26" ht="12.75">
      <c r="A50">
        <f t="shared" si="28"/>
        <v>46</v>
      </c>
      <c r="B50" s="7">
        <f>aggregate!B49*adjustments!$B$5</f>
        <v>2582.4343978583056</v>
      </c>
      <c r="C50" s="7">
        <f>aggregate!C49*adjustments!$C$5</f>
        <v>8067.479570215111</v>
      </c>
      <c r="D50" s="7">
        <f>aggregate!D49*adjustments!$D$5</f>
        <v>1411.8821748966188</v>
      </c>
      <c r="E50" s="7">
        <f>aggregate!E49*adjustments!$E$5</f>
        <v>713.487464903223</v>
      </c>
      <c r="F50" s="7">
        <f>aggregate!F49*adjustments!$R$5</f>
        <v>0</v>
      </c>
      <c r="G50" s="7">
        <f>aggregate!G49*adjustments!$G$5</f>
        <v>3462.223617693884</v>
      </c>
      <c r="H50" s="7">
        <f t="shared" si="15"/>
        <v>16237.507225567142</v>
      </c>
      <c r="I50" s="8">
        <f>aggregate!I49*adjustments!$I$5</f>
        <v>20.02799104877911</v>
      </c>
      <c r="J50" s="8">
        <f>aggregate!J49*adjustments!$J$5</f>
        <v>122.06417275916733</v>
      </c>
      <c r="K50" s="3">
        <v>0.0007301341707369549</v>
      </c>
      <c r="L50" s="10">
        <v>4087563</v>
      </c>
      <c r="M50" s="10">
        <f t="shared" si="16"/>
        <v>2984.4694213400594</v>
      </c>
      <c r="N50" s="10">
        <f t="shared" si="17"/>
        <v>4084578.53057866</v>
      </c>
      <c r="O50" s="17">
        <f t="shared" si="18"/>
        <v>12081.824134018814</v>
      </c>
      <c r="P50" s="17">
        <f t="shared" si="19"/>
        <v>4297.775255356274</v>
      </c>
      <c r="Q50" s="17">
        <f t="shared" si="20"/>
        <v>16379.59938937509</v>
      </c>
      <c r="R50" s="17">
        <v>2752.31468436495</v>
      </c>
      <c r="S50" s="17">
        <v>827.487323894936</v>
      </c>
      <c r="T50" s="11">
        <f t="shared" si="21"/>
        <v>3579.802008259886</v>
      </c>
      <c r="U50" s="14">
        <f t="shared" si="22"/>
        <v>49385.21730272234</v>
      </c>
      <c r="V50" s="14">
        <f t="shared" si="23"/>
        <v>17567.42711610986</v>
      </c>
      <c r="W50" s="14">
        <f t="shared" si="24"/>
        <v>66952.6444188322</v>
      </c>
      <c r="X50" s="14">
        <f t="shared" si="25"/>
        <v>11250.25966816685</v>
      </c>
      <c r="Y50" s="14">
        <f t="shared" si="26"/>
        <v>3382.4065681219563</v>
      </c>
      <c r="Z50" s="14">
        <f t="shared" si="27"/>
        <v>14632.666236288806</v>
      </c>
    </row>
    <row r="51" spans="1:26" ht="12.75">
      <c r="A51">
        <f t="shared" si="28"/>
        <v>47</v>
      </c>
      <c r="B51" s="7">
        <f>aggregate!B50*adjustments!$B$5</f>
        <v>2659.433909575649</v>
      </c>
      <c r="C51" s="7">
        <f>aggregate!C50*adjustments!$C$5</f>
        <v>8447.371612706003</v>
      </c>
      <c r="D51" s="7">
        <f>aggregate!D50*adjustments!$D$5</f>
        <v>1444.8908937335273</v>
      </c>
      <c r="E51" s="7">
        <f>aggregate!E50*adjustments!$E$5</f>
        <v>736.8086306092962</v>
      </c>
      <c r="F51" s="7">
        <f>aggregate!F50*adjustments!$R$5</f>
        <v>0</v>
      </c>
      <c r="G51" s="7">
        <f>aggregate!G50*adjustments!$G$5</f>
        <v>3520.1375681997824</v>
      </c>
      <c r="H51" s="7">
        <f t="shared" si="15"/>
        <v>16808.642614824257</v>
      </c>
      <c r="I51" s="8">
        <f>aggregate!I50*adjustments!$I$5</f>
        <v>73.42306622908237</v>
      </c>
      <c r="J51" s="8">
        <f>aggregate!J50*adjustments!$J$5</f>
        <v>148.70467874767795</v>
      </c>
      <c r="K51" s="3">
        <v>0.0010220671365689965</v>
      </c>
      <c r="L51" s="10">
        <v>4019692</v>
      </c>
      <c r="M51" s="10">
        <f t="shared" si="16"/>
        <v>4108.395092329303</v>
      </c>
      <c r="N51" s="10">
        <f t="shared" si="17"/>
        <v>4015583.6049076705</v>
      </c>
      <c r="O51" s="17">
        <f t="shared" si="18"/>
        <v>12625.119482244263</v>
      </c>
      <c r="P51" s="17">
        <f t="shared" si="19"/>
        <v>4405.650877556757</v>
      </c>
      <c r="Q51" s="17">
        <f t="shared" si="20"/>
        <v>17030.77035980102</v>
      </c>
      <c r="R51" s="17">
        <v>2830.14857378516</v>
      </c>
      <c r="S51" s="17">
        <v>851.155763163776</v>
      </c>
      <c r="T51" s="11">
        <f t="shared" si="21"/>
        <v>3681.304336948936</v>
      </c>
      <c r="U51" s="14">
        <f t="shared" si="22"/>
        <v>50749.0917818214</v>
      </c>
      <c r="V51" s="14">
        <f t="shared" si="23"/>
        <v>17709.359587307878</v>
      </c>
      <c r="W51" s="14">
        <f t="shared" si="24"/>
        <v>68458.45136912928</v>
      </c>
      <c r="X51" s="14">
        <f t="shared" si="25"/>
        <v>11376.325580855617</v>
      </c>
      <c r="Y51" s="14">
        <f t="shared" si="26"/>
        <v>3421.384011943325</v>
      </c>
      <c r="Z51" s="14">
        <f t="shared" si="27"/>
        <v>14797.709592798943</v>
      </c>
    </row>
    <row r="52" spans="1:26" ht="12.75">
      <c r="A52">
        <f t="shared" si="28"/>
        <v>48</v>
      </c>
      <c r="B52" s="7">
        <f>aggregate!B51*adjustments!$B$5</f>
        <v>2687.9279565839197</v>
      </c>
      <c r="C52" s="7">
        <f>aggregate!C51*adjustments!$C$5</f>
        <v>8710.136859751756</v>
      </c>
      <c r="D52" s="7">
        <f>aggregate!D51*adjustments!$D$5</f>
        <v>1440.1394550434754</v>
      </c>
      <c r="E52" s="7">
        <f>aggregate!E51*adjustments!$E$5</f>
        <v>755.3948438117371</v>
      </c>
      <c r="F52" s="7">
        <f>aggregate!F51*adjustments!$R$5</f>
        <v>0</v>
      </c>
      <c r="G52" s="7">
        <f>aggregate!G51*adjustments!$G$5</f>
        <v>3517.1895841695755</v>
      </c>
      <c r="H52" s="7">
        <f t="shared" si="15"/>
        <v>17110.788699360462</v>
      </c>
      <c r="I52" s="8">
        <f>aggregate!I51*adjustments!$I$5</f>
        <v>48.36020579772469</v>
      </c>
      <c r="J52" s="8">
        <f>aggregate!J51*adjustments!$J$5</f>
        <v>123.94330230903823</v>
      </c>
      <c r="K52" s="3">
        <v>0.0008495306357386954</v>
      </c>
      <c r="L52" s="10">
        <v>3885145</v>
      </c>
      <c r="M52" s="10">
        <f t="shared" si="16"/>
        <v>3300.549701787014</v>
      </c>
      <c r="N52" s="10">
        <f t="shared" si="17"/>
        <v>3881844.450298213</v>
      </c>
      <c r="O52" s="17">
        <f t="shared" si="18"/>
        <v>12886.564477176875</v>
      </c>
      <c r="P52" s="17">
        <f t="shared" si="19"/>
        <v>4396.5277302903505</v>
      </c>
      <c r="Q52" s="17">
        <f t="shared" si="20"/>
        <v>17283.092207467227</v>
      </c>
      <c r="R52" s="17">
        <v>2918.20410116825</v>
      </c>
      <c r="S52" s="17">
        <v>867.116883454208</v>
      </c>
      <c r="T52" s="11">
        <f t="shared" si="21"/>
        <v>3785.320984622458</v>
      </c>
      <c r="U52" s="14">
        <f t="shared" si="22"/>
        <v>50066.17154568135</v>
      </c>
      <c r="V52" s="14">
        <f t="shared" si="23"/>
        <v>17081.147728698903</v>
      </c>
      <c r="W52" s="14">
        <f t="shared" si="24"/>
        <v>67147.31927438025</v>
      </c>
      <c r="X52" s="14">
        <f t="shared" si="25"/>
        <v>11337.64607263332</v>
      </c>
      <c r="Y52" s="14">
        <f t="shared" si="26"/>
        <v>3368.8748241676994</v>
      </c>
      <c r="Z52" s="14">
        <f t="shared" si="27"/>
        <v>14706.52089680102</v>
      </c>
    </row>
    <row r="53" spans="1:26" ht="12.75">
      <c r="A53">
        <f t="shared" si="28"/>
        <v>49</v>
      </c>
      <c r="B53" s="7">
        <f>aggregate!B52*adjustments!$B$5</f>
        <v>2714.8841936589847</v>
      </c>
      <c r="C53" s="7">
        <f>aggregate!C52*adjustments!$C$5</f>
        <v>8909.130567601283</v>
      </c>
      <c r="D53" s="7">
        <f>aggregate!D52*adjustments!$D$5</f>
        <v>1430.3945989250922</v>
      </c>
      <c r="E53" s="7">
        <f>aggregate!E52*adjustments!$E$5</f>
        <v>781.4762754694017</v>
      </c>
      <c r="F53" s="7">
        <f>aggregate!F52*adjustments!$R$5</f>
        <v>0</v>
      </c>
      <c r="G53" s="7">
        <f>aggregate!G52*adjustments!$G$5</f>
        <v>3511.3688054935383</v>
      </c>
      <c r="H53" s="7">
        <f t="shared" si="15"/>
        <v>17347.2544411483</v>
      </c>
      <c r="I53" s="8">
        <f>aggregate!I52*adjustments!$I$5</f>
        <v>95.02800046505494</v>
      </c>
      <c r="J53" s="8">
        <f>aggregate!J52*adjustments!$J$5</f>
        <v>147.03849957908545</v>
      </c>
      <c r="K53" s="3">
        <v>0.0011383536969558799</v>
      </c>
      <c r="L53" s="10">
        <v>3758544</v>
      </c>
      <c r="M53" s="10">
        <f t="shared" si="16"/>
        <v>4278.552457571341</v>
      </c>
      <c r="N53" s="10">
        <f t="shared" si="17"/>
        <v>3754265.4475424285</v>
      </c>
      <c r="O53" s="17">
        <f t="shared" si="18"/>
        <v>13149.437360650416</v>
      </c>
      <c r="P53" s="17">
        <f t="shared" si="19"/>
        <v>4439.883580542026</v>
      </c>
      <c r="Q53" s="17">
        <f t="shared" si="20"/>
        <v>17589.32094119244</v>
      </c>
      <c r="R53" s="17">
        <v>3028.75701532323</v>
      </c>
      <c r="S53" s="17">
        <v>875.106016654155</v>
      </c>
      <c r="T53" s="11">
        <f t="shared" si="21"/>
        <v>3903.863031977385</v>
      </c>
      <c r="U53" s="14">
        <f t="shared" si="22"/>
        <v>49422.73889524846</v>
      </c>
      <c r="V53" s="14">
        <f t="shared" si="23"/>
        <v>16687.497792344748</v>
      </c>
      <c r="W53" s="14">
        <f t="shared" si="24"/>
        <v>66110.2366875932</v>
      </c>
      <c r="X53" s="14">
        <f t="shared" si="25"/>
        <v>11383.716507401034</v>
      </c>
      <c r="Y53" s="14">
        <f t="shared" si="26"/>
        <v>3289.1244682593747</v>
      </c>
      <c r="Z53" s="14">
        <f t="shared" si="27"/>
        <v>14672.84097566041</v>
      </c>
    </row>
    <row r="54" spans="1:26" ht="12.75">
      <c r="A54">
        <f t="shared" si="28"/>
        <v>50</v>
      </c>
      <c r="B54" s="7">
        <f>aggregate!B53*adjustments!$B$5</f>
        <v>2871.9536661654793</v>
      </c>
      <c r="C54" s="7">
        <f>aggregate!C53*adjustments!$C$5</f>
        <v>9489.920531989945</v>
      </c>
      <c r="D54" s="7">
        <f>aggregate!D53*adjustments!$D$5</f>
        <v>1492.950627164979</v>
      </c>
      <c r="E54" s="7">
        <f>aggregate!E53*adjustments!$E$5</f>
        <v>864.4608482671935</v>
      </c>
      <c r="F54" s="7">
        <f>aggregate!F53*adjustments!$R$5</f>
        <v>0</v>
      </c>
      <c r="G54" s="7">
        <f>aggregate!G53*adjustments!$G$5</f>
        <v>3656.4130434696085</v>
      </c>
      <c r="H54" s="7">
        <f t="shared" si="15"/>
        <v>18375.698717057203</v>
      </c>
      <c r="I54" s="8">
        <f>aggregate!I53*adjustments!$I$5</f>
        <v>108.45013743301593</v>
      </c>
      <c r="J54" s="8">
        <f>aggregate!J53*adjustments!$J$5</f>
        <v>90.69777470512106</v>
      </c>
      <c r="K54" s="3">
        <v>0.0008190892166219775</v>
      </c>
      <c r="L54" s="10">
        <v>3808515</v>
      </c>
      <c r="M54" s="10">
        <f t="shared" si="16"/>
        <v>3119.5135678430506</v>
      </c>
      <c r="N54" s="10">
        <f t="shared" si="17"/>
        <v>3805395.486432157</v>
      </c>
      <c r="O54" s="17">
        <f t="shared" si="18"/>
        <v>13963.274962753418</v>
      </c>
      <c r="P54" s="17">
        <f t="shared" si="19"/>
        <v>4611.571666441923</v>
      </c>
      <c r="Q54" s="17">
        <f t="shared" si="20"/>
        <v>18574.84662919534</v>
      </c>
      <c r="R54" s="17">
        <v>3141.10670738973</v>
      </c>
      <c r="S54" s="17">
        <v>875.106016654155</v>
      </c>
      <c r="T54" s="11">
        <f t="shared" si="21"/>
        <v>4016.2127240438854</v>
      </c>
      <c r="U54" s="14">
        <f t="shared" si="22"/>
        <v>53179.34214477084</v>
      </c>
      <c r="V54" s="14">
        <f t="shared" si="23"/>
        <v>17563.239865219064</v>
      </c>
      <c r="W54" s="14">
        <f t="shared" si="24"/>
        <v>70742.5820099899</v>
      </c>
      <c r="X54" s="14">
        <f t="shared" si="25"/>
        <v>11962.952011694399</v>
      </c>
      <c r="Y54" s="14">
        <f t="shared" si="26"/>
        <v>3332.854391017599</v>
      </c>
      <c r="Z54" s="14">
        <f t="shared" si="27"/>
        <v>15295.806402711998</v>
      </c>
    </row>
    <row r="55" spans="1:26" ht="12.75">
      <c r="A55">
        <f t="shared" si="28"/>
        <v>51</v>
      </c>
      <c r="B55" s="7">
        <f>aggregate!B54*adjustments!$B$5</f>
        <v>2837.8421848745124</v>
      </c>
      <c r="C55" s="7">
        <f>aggregate!C54*adjustments!$C$5</f>
        <v>9467.720363120086</v>
      </c>
      <c r="D55" s="7">
        <f>aggregate!D54*adjustments!$D$5</f>
        <v>1468.4062938082127</v>
      </c>
      <c r="E55" s="7">
        <f>aggregate!E54*adjustments!$E$5</f>
        <v>895.0283428014271</v>
      </c>
      <c r="F55" s="7">
        <f>aggregate!F54*adjustments!$R$5</f>
        <v>0</v>
      </c>
      <c r="G55" s="7">
        <f>aggregate!G54*adjustments!$G$5</f>
        <v>3557.469685602564</v>
      </c>
      <c r="H55" s="7">
        <f t="shared" si="15"/>
        <v>18226.4668702068</v>
      </c>
      <c r="I55" s="8">
        <f>aggregate!I54*adjustments!$I$5</f>
        <v>83.38949201890917</v>
      </c>
      <c r="J55" s="8">
        <f>aggregate!J54*adjustments!$J$5</f>
        <v>311.6905535445811</v>
      </c>
      <c r="K55" s="3">
        <v>0.0021928935633064566</v>
      </c>
      <c r="L55" s="10">
        <v>3616997</v>
      </c>
      <c r="M55" s="10">
        <f t="shared" si="16"/>
        <v>7931.6894397987635</v>
      </c>
      <c r="N55" s="10">
        <f t="shared" si="17"/>
        <v>3609065.3105602013</v>
      </c>
      <c r="O55" s="17">
        <f t="shared" si="18"/>
        <v>13857.358333821721</v>
      </c>
      <c r="P55" s="17">
        <f t="shared" si="19"/>
        <v>4764.188581948572</v>
      </c>
      <c r="Q55" s="17">
        <f t="shared" si="20"/>
        <v>18621.546915770294</v>
      </c>
      <c r="R55" s="17">
        <v>3259.01175717879</v>
      </c>
      <c r="S55" s="17">
        <v>904.488056079623</v>
      </c>
      <c r="T55" s="11">
        <f t="shared" si="21"/>
        <v>4163.499813258413</v>
      </c>
      <c r="U55" s="14">
        <f t="shared" si="22"/>
        <v>50122.02352135816</v>
      </c>
      <c r="V55" s="14">
        <f t="shared" si="23"/>
        <v>17232.05580834224</v>
      </c>
      <c r="W55" s="14">
        <f t="shared" si="24"/>
        <v>67354.0793297004</v>
      </c>
      <c r="X55" s="14">
        <f t="shared" si="25"/>
        <v>11787.835748680413</v>
      </c>
      <c r="Y55" s="14">
        <f t="shared" si="26"/>
        <v>3271.530585375828</v>
      </c>
      <c r="Z55" s="14">
        <f t="shared" si="27"/>
        <v>15059.36633405624</v>
      </c>
    </row>
    <row r="56" spans="1:26" ht="12.75">
      <c r="A56">
        <f t="shared" si="28"/>
        <v>52</v>
      </c>
      <c r="B56" s="7">
        <f>aggregate!B55*adjustments!$B$5</f>
        <v>3030.9636606628223</v>
      </c>
      <c r="C56" s="7">
        <f>aggregate!C55*adjustments!$C$5</f>
        <v>10268.353923481185</v>
      </c>
      <c r="D56" s="7">
        <f>aggregate!D55*adjustments!$D$5</f>
        <v>1568.5458283507435</v>
      </c>
      <c r="E56" s="7">
        <f>aggregate!E55*adjustments!$E$5</f>
        <v>1033.3093480550413</v>
      </c>
      <c r="F56" s="7">
        <f>aggregate!F55*adjustments!$R$5</f>
        <v>0</v>
      </c>
      <c r="G56" s="7">
        <f>aggregate!G55*adjustments!$G$5</f>
        <v>3737.619766647343</v>
      </c>
      <c r="H56" s="7">
        <f t="shared" si="15"/>
        <v>19638.792527197136</v>
      </c>
      <c r="I56" s="8">
        <f>aggregate!I55*adjustments!$I$5</f>
        <v>87.78377555072481</v>
      </c>
      <c r="J56" s="8">
        <f>aggregate!J55*adjustments!$J$5</f>
        <v>225.79841273544127</v>
      </c>
      <c r="K56" s="3">
        <v>0.0016210215707977954</v>
      </c>
      <c r="L56" s="10">
        <v>3707436</v>
      </c>
      <c r="M56" s="10">
        <f t="shared" si="16"/>
        <v>6009.833728352295</v>
      </c>
      <c r="N56" s="10">
        <f t="shared" si="17"/>
        <v>3701426.166271648</v>
      </c>
      <c r="O56" s="17">
        <f t="shared" si="18"/>
        <v>14955.647188045476</v>
      </c>
      <c r="P56" s="17">
        <f t="shared" si="19"/>
        <v>4996.727527437825</v>
      </c>
      <c r="Q56" s="17">
        <f t="shared" si="20"/>
        <v>19952.3747154833</v>
      </c>
      <c r="R56" s="17">
        <v>3369.71007582396</v>
      </c>
      <c r="S56" s="17">
        <v>964.568203027861</v>
      </c>
      <c r="T56" s="11">
        <f t="shared" si="21"/>
        <v>4334.278278851821</v>
      </c>
      <c r="U56" s="14">
        <f t="shared" si="22"/>
        <v>55447.10478825857</v>
      </c>
      <c r="V56" s="14">
        <f t="shared" si="23"/>
        <v>18525.047517413983</v>
      </c>
      <c r="W56" s="14">
        <f t="shared" si="24"/>
        <v>73972.15230567254</v>
      </c>
      <c r="X56" s="14">
        <f t="shared" si="25"/>
        <v>12492.984444672478</v>
      </c>
      <c r="Y56" s="14">
        <f t="shared" si="26"/>
        <v>3576.074880360801</v>
      </c>
      <c r="Z56" s="14">
        <f t="shared" si="27"/>
        <v>16069.059325033279</v>
      </c>
    </row>
    <row r="57" spans="1:26" ht="12.75">
      <c r="A57">
        <f t="shared" si="28"/>
        <v>53</v>
      </c>
      <c r="B57" s="7">
        <f>aggregate!B56*adjustments!$B$5</f>
        <v>3089.4817955485346</v>
      </c>
      <c r="C57" s="7">
        <f>aggregate!C56*adjustments!$C$5</f>
        <v>10541.477673814497</v>
      </c>
      <c r="D57" s="7">
        <f>aggregate!D56*adjustments!$D$5</f>
        <v>1624.8305200029142</v>
      </c>
      <c r="E57" s="7">
        <f>aggregate!E56*adjustments!$E$5</f>
        <v>1143.2339808515999</v>
      </c>
      <c r="F57" s="7">
        <f>aggregate!F56*adjustments!$R$5</f>
        <v>0</v>
      </c>
      <c r="G57" s="7">
        <f>aggregate!G56*adjustments!$G$5</f>
        <v>3753.655322888968</v>
      </c>
      <c r="H57" s="7">
        <f t="shared" si="15"/>
        <v>20152.679293106514</v>
      </c>
      <c r="I57" s="8">
        <f>aggregate!I56*adjustments!$I$5</f>
        <v>65.86958721193388</v>
      </c>
      <c r="J57" s="8">
        <f>aggregate!J56*adjustments!$J$5</f>
        <v>242.61608036203242</v>
      </c>
      <c r="K57" s="3">
        <v>0.0017009951315463067</v>
      </c>
      <c r="L57" s="10">
        <v>3635040</v>
      </c>
      <c r="M57" s="10">
        <f t="shared" si="16"/>
        <v>6183.185342976087</v>
      </c>
      <c r="N57" s="10">
        <f t="shared" si="17"/>
        <v>3628856.814657024</v>
      </c>
      <c r="O57" s="17">
        <f t="shared" si="18"/>
        <v>15321.659576577878</v>
      </c>
      <c r="P57" s="17">
        <f t="shared" si="19"/>
        <v>5139.5053841026</v>
      </c>
      <c r="Q57" s="17">
        <f t="shared" si="20"/>
        <v>20461.16496068048</v>
      </c>
      <c r="R57" s="17">
        <v>3462.03813141674</v>
      </c>
      <c r="S57" s="17">
        <v>1056.44457795634</v>
      </c>
      <c r="T57" s="11">
        <f t="shared" si="21"/>
        <v>4518.48270937308</v>
      </c>
      <c r="U57" s="14">
        <f t="shared" si="22"/>
        <v>55694.84542724365</v>
      </c>
      <c r="V57" s="14">
        <f t="shared" si="23"/>
        <v>18682.307651428313</v>
      </c>
      <c r="W57" s="14">
        <f t="shared" si="24"/>
        <v>74377.15307867197</v>
      </c>
      <c r="X57" s="14">
        <f t="shared" si="25"/>
        <v>12584.647089225105</v>
      </c>
      <c r="Y57" s="14">
        <f t="shared" si="26"/>
        <v>3840.218298654414</v>
      </c>
      <c r="Z57" s="14">
        <f t="shared" si="27"/>
        <v>16424.86538787952</v>
      </c>
    </row>
    <row r="58" spans="1:26" ht="12.75">
      <c r="A58">
        <f t="shared" si="28"/>
        <v>54</v>
      </c>
      <c r="B58" s="7">
        <f>aggregate!B57*adjustments!$B$5</f>
        <v>2487.7019106763196</v>
      </c>
      <c r="C58" s="7">
        <f>aggregate!C57*adjustments!$C$5</f>
        <v>8598.880986467497</v>
      </c>
      <c r="D58" s="7">
        <f>aggregate!D57*adjustments!$D$5</f>
        <v>1335.0831503586785</v>
      </c>
      <c r="E58" s="7">
        <f>aggregate!E57*adjustments!$E$5</f>
        <v>1009.1925390774622</v>
      </c>
      <c r="F58" s="7">
        <f>aggregate!F57*adjustments!$R$5</f>
        <v>0</v>
      </c>
      <c r="G58" s="7">
        <f>aggregate!G57*adjustments!$G$5</f>
        <v>2977.0490245234014</v>
      </c>
      <c r="H58" s="7">
        <f t="shared" si="15"/>
        <v>16407.907611103357</v>
      </c>
      <c r="I58" s="8">
        <f>aggregate!I57*adjustments!$I$5</f>
        <v>77.0040790747094</v>
      </c>
      <c r="J58" s="8">
        <f>aggregate!J57*adjustments!$J$5</f>
        <v>169.58676400840335</v>
      </c>
      <c r="K58" s="3">
        <v>0.0016398776507448366</v>
      </c>
      <c r="L58" s="10">
        <v>2817560</v>
      </c>
      <c r="M58" s="10">
        <f t="shared" si="16"/>
        <v>4620.453673632622</v>
      </c>
      <c r="N58" s="10">
        <f t="shared" si="17"/>
        <v>2812939.546326367</v>
      </c>
      <c r="O58" s="17">
        <f t="shared" si="18"/>
        <v>12498.670126577204</v>
      </c>
      <c r="P58" s="17">
        <f t="shared" si="19"/>
        <v>4155.828327609267</v>
      </c>
      <c r="Q58" s="17">
        <f t="shared" si="20"/>
        <v>16654.498454186472</v>
      </c>
      <c r="R58" s="17">
        <v>3535.4007165911</v>
      </c>
      <c r="S58" s="17">
        <v>1177.49180459541</v>
      </c>
      <c r="T58" s="11">
        <f t="shared" si="21"/>
        <v>4712.89252118651</v>
      </c>
      <c r="U58" s="14">
        <f t="shared" si="22"/>
        <v>35215.753001838864</v>
      </c>
      <c r="V58" s="14">
        <f t="shared" si="23"/>
        <v>11709.295662738767</v>
      </c>
      <c r="W58" s="14">
        <f t="shared" si="24"/>
        <v>46925.04866457764</v>
      </c>
      <c r="X58" s="14">
        <f t="shared" si="25"/>
        <v>9961.20364303842</v>
      </c>
      <c r="Y58" s="14">
        <f t="shared" si="26"/>
        <v>3317.6538089558435</v>
      </c>
      <c r="Z58" s="14">
        <f t="shared" si="27"/>
        <v>13278.857451994263</v>
      </c>
    </row>
    <row r="59" spans="1:26" ht="12.75">
      <c r="A59">
        <f t="shared" si="28"/>
        <v>55</v>
      </c>
      <c r="B59" s="7">
        <f>aggregate!B58*adjustments!$B$5</f>
        <v>2601.487246962032</v>
      </c>
      <c r="C59" s="7">
        <f>aggregate!C58*adjustments!$C$5</f>
        <v>9293.630411293889</v>
      </c>
      <c r="D59" s="7">
        <f>aggregate!D58*adjustments!$D$5</f>
        <v>1426.5908008079543</v>
      </c>
      <c r="E59" s="7">
        <f>aggregate!E58*adjustments!$E$5</f>
        <v>1129.6252389922722</v>
      </c>
      <c r="F59" s="7">
        <f>aggregate!F58*adjustments!$R$5</f>
        <v>0</v>
      </c>
      <c r="G59" s="7">
        <f>aggregate!G58*adjustments!$G$5</f>
        <v>3074.2590759478685</v>
      </c>
      <c r="H59" s="7">
        <f t="shared" si="15"/>
        <v>17525.592774004017</v>
      </c>
      <c r="I59" s="8">
        <f>aggregate!I58*adjustments!$I$5</f>
        <v>84.73718668246234</v>
      </c>
      <c r="J59" s="8">
        <f>aggregate!J58*adjustments!$J$5</f>
        <v>282.5000148503734</v>
      </c>
      <c r="K59" s="3">
        <v>0.002552845055679935</v>
      </c>
      <c r="L59" s="10">
        <v>2850600</v>
      </c>
      <c r="M59" s="10">
        <f t="shared" si="16"/>
        <v>7277.140115721222</v>
      </c>
      <c r="N59" s="10">
        <f t="shared" si="17"/>
        <v>2843322.859884279</v>
      </c>
      <c r="O59" s="17">
        <f t="shared" si="18"/>
        <v>13406.445645746337</v>
      </c>
      <c r="P59" s="17">
        <f t="shared" si="19"/>
        <v>4486.384329790514</v>
      </c>
      <c r="Q59" s="17">
        <f t="shared" si="20"/>
        <v>17892.82997553685</v>
      </c>
      <c r="R59" s="17">
        <v>3624.73175997887</v>
      </c>
      <c r="S59" s="17">
        <v>1327.85823675273</v>
      </c>
      <c r="T59" s="11">
        <f t="shared" si="21"/>
        <v>4952.5899967316</v>
      </c>
      <c r="U59" s="14">
        <f t="shared" si="22"/>
        <v>38216.413957764504</v>
      </c>
      <c r="V59" s="14">
        <f t="shared" si="23"/>
        <v>12788.887170500839</v>
      </c>
      <c r="W59" s="14">
        <f t="shared" si="24"/>
        <v>51005.301128265346</v>
      </c>
      <c r="X59" s="14">
        <f t="shared" si="25"/>
        <v>10332.660354995765</v>
      </c>
      <c r="Y59" s="14">
        <f t="shared" si="26"/>
        <v>3785.1926896873315</v>
      </c>
      <c r="Z59" s="14">
        <f t="shared" si="27"/>
        <v>14117.8530446831</v>
      </c>
    </row>
    <row r="60" spans="1:26" ht="12.75">
      <c r="A60">
        <f t="shared" si="28"/>
        <v>56</v>
      </c>
      <c r="B60" s="7">
        <f>aggregate!B59*adjustments!$B$5</f>
        <v>2671.4396087153345</v>
      </c>
      <c r="C60" s="7">
        <f>aggregate!C59*adjustments!$C$5</f>
        <v>9749.06415874747</v>
      </c>
      <c r="D60" s="7">
        <f>aggregate!D59*adjustments!$D$5</f>
        <v>1497.67876897646</v>
      </c>
      <c r="E60" s="7">
        <f>aggregate!E59*adjustments!$E$5</f>
        <v>1229.1706132786185</v>
      </c>
      <c r="F60" s="7">
        <f>aggregate!F59*adjustments!$R$5</f>
        <v>0</v>
      </c>
      <c r="G60" s="7">
        <f>aggregate!G59*adjustments!$G$5</f>
        <v>3126.868893377444</v>
      </c>
      <c r="H60" s="7">
        <f t="shared" si="15"/>
        <v>18274.222043095328</v>
      </c>
      <c r="I60" s="8">
        <f>aggregate!I59*adjustments!$I$5</f>
        <v>76.71751302300102</v>
      </c>
      <c r="J60" s="8">
        <f>aggregate!J59*adjustments!$J$5</f>
        <v>327.56433343795766</v>
      </c>
      <c r="K60" s="3">
        <v>0.002900624482578878</v>
      </c>
      <c r="L60" s="10">
        <v>2837452</v>
      </c>
      <c r="M60" s="10">
        <f t="shared" si="16"/>
        <v>8230.382739342402</v>
      </c>
      <c r="N60" s="10">
        <f t="shared" si="17"/>
        <v>2829221.6172606577</v>
      </c>
      <c r="O60" s="17">
        <f t="shared" si="18"/>
        <v>13994.900049462265</v>
      </c>
      <c r="P60" s="17">
        <f t="shared" si="19"/>
        <v>4683.60384009402</v>
      </c>
      <c r="Q60" s="17">
        <f t="shared" si="20"/>
        <v>18678.503889556283</v>
      </c>
      <c r="R60" s="17">
        <v>3727.81937934796</v>
      </c>
      <c r="S60" s="17">
        <v>1448.3489796091</v>
      </c>
      <c r="T60" s="11">
        <f t="shared" si="21"/>
        <v>5176.16835895706</v>
      </c>
      <c r="U60" s="14">
        <f t="shared" si="22"/>
        <v>39709.857135146805</v>
      </c>
      <c r="V60" s="14">
        <f t="shared" si="23"/>
        <v>13289.501083282456</v>
      </c>
      <c r="W60" s="14">
        <f t="shared" si="24"/>
        <v>52999.35821842925</v>
      </c>
      <c r="X60" s="14">
        <f t="shared" si="25"/>
        <v>10577.508553569627</v>
      </c>
      <c r="Y60" s="14">
        <f t="shared" si="26"/>
        <v>4109.6207088898</v>
      </c>
      <c r="Z60" s="14">
        <f t="shared" si="27"/>
        <v>14687.129262459428</v>
      </c>
    </row>
    <row r="61" spans="1:26" ht="12.75">
      <c r="A61">
        <f t="shared" si="28"/>
        <v>57</v>
      </c>
      <c r="B61" s="7">
        <f>aggregate!B60*adjustments!$B$5</f>
        <v>2774.185085178253</v>
      </c>
      <c r="C61" s="7">
        <f>aggregate!C60*adjustments!$C$5</f>
        <v>10185.113771099574</v>
      </c>
      <c r="D61" s="7">
        <f>aggregate!D60*adjustments!$D$5</f>
        <v>1585.0400004174373</v>
      </c>
      <c r="E61" s="7">
        <f>aggregate!E60*adjustments!$E$5</f>
        <v>1338.515103263115</v>
      </c>
      <c r="F61" s="7">
        <f>aggregate!F60*adjustments!$R$5</f>
        <v>0</v>
      </c>
      <c r="G61" s="7">
        <f>aggregate!G60*adjustments!$G$5</f>
        <v>3231.067777863246</v>
      </c>
      <c r="H61" s="7">
        <f t="shared" si="15"/>
        <v>19113.921737821624</v>
      </c>
      <c r="I61" s="8">
        <f>aggregate!I60*adjustments!$I$5</f>
        <v>18.03539051309385</v>
      </c>
      <c r="J61" s="8">
        <f>aggregate!J60*adjustments!$J$5</f>
        <v>234.169990430785</v>
      </c>
      <c r="K61" s="3">
        <v>0.0019304824928279769</v>
      </c>
      <c r="L61" s="10">
        <v>2864020</v>
      </c>
      <c r="M61" s="10">
        <f t="shared" si="16"/>
        <v>5528.940469109182</v>
      </c>
      <c r="N61" s="10">
        <f t="shared" si="17"/>
        <v>2858491.059530891</v>
      </c>
      <c r="O61" s="17">
        <f t="shared" si="18"/>
        <v>14562.374247208358</v>
      </c>
      <c r="P61" s="17">
        <f t="shared" si="19"/>
        <v>4803.752871557146</v>
      </c>
      <c r="Q61" s="17">
        <f t="shared" si="20"/>
        <v>19366.127118765504</v>
      </c>
      <c r="R61" s="17">
        <v>3890.35192763576</v>
      </c>
      <c r="S61" s="17">
        <v>1538.0433755676</v>
      </c>
      <c r="T61" s="11">
        <f t="shared" si="21"/>
        <v>5428.3953032033605</v>
      </c>
      <c r="U61" s="14">
        <f t="shared" si="22"/>
        <v>41706.93109148968</v>
      </c>
      <c r="V61" s="14">
        <f t="shared" si="23"/>
        <v>13758.044299197098</v>
      </c>
      <c r="W61" s="14">
        <f t="shared" si="24"/>
        <v>55464.97539068678</v>
      </c>
      <c r="X61" s="14">
        <f t="shared" si="25"/>
        <v>11142.04572778737</v>
      </c>
      <c r="Y61" s="14">
        <f t="shared" si="26"/>
        <v>4404.986988493118</v>
      </c>
      <c r="Z61" s="14">
        <f t="shared" si="27"/>
        <v>15547.03271628049</v>
      </c>
    </row>
    <row r="62" spans="1:26" ht="12.75">
      <c r="A62">
        <f t="shared" si="28"/>
        <v>58</v>
      </c>
      <c r="B62" s="7">
        <f>aggregate!B61*adjustments!$B$5</f>
        <v>2523.8859483617034</v>
      </c>
      <c r="C62" s="7">
        <f>aggregate!C61*adjustments!$C$5</f>
        <v>9410.377138558853</v>
      </c>
      <c r="D62" s="7">
        <f>aggregate!D61*adjustments!$D$5</f>
        <v>1454.6203876904924</v>
      </c>
      <c r="E62" s="7">
        <f>aggregate!E61*adjustments!$E$5</f>
        <v>1251.1683980995651</v>
      </c>
      <c r="F62" s="7">
        <f>aggregate!F61*adjustments!$R$5</f>
        <v>0</v>
      </c>
      <c r="G62" s="7">
        <f>aggregate!G61*adjustments!$G$5</f>
        <v>2925.5998983865666</v>
      </c>
      <c r="H62" s="7">
        <f t="shared" si="15"/>
        <v>17565.651771097182</v>
      </c>
      <c r="I62" s="8">
        <f>aggregate!I61*adjustments!$I$5</f>
        <v>51.17177838001481</v>
      </c>
      <c r="J62" s="8">
        <f>aggregate!J61*adjustments!$J$5</f>
        <v>282.30351268082103</v>
      </c>
      <c r="K62" s="3">
        <v>0.002735699899625399</v>
      </c>
      <c r="L62" s="10">
        <v>2540152</v>
      </c>
      <c r="M62" s="10">
        <f t="shared" si="16"/>
        <v>6949.093571433257</v>
      </c>
      <c r="N62" s="10">
        <f t="shared" si="17"/>
        <v>2533202.9064285667</v>
      </c>
      <c r="O62" s="17">
        <f t="shared" si="18"/>
        <v>13440.055252991064</v>
      </c>
      <c r="P62" s="17">
        <f t="shared" si="19"/>
        <v>4459.071809166952</v>
      </c>
      <c r="Q62" s="17">
        <f t="shared" si="20"/>
        <v>17899.127062158015</v>
      </c>
      <c r="R62" s="17">
        <v>4094.28915624803</v>
      </c>
      <c r="S62" s="17">
        <v>1597.34544731662</v>
      </c>
      <c r="T62" s="11">
        <f t="shared" si="21"/>
        <v>5691.63460356465</v>
      </c>
      <c r="U62" s="14">
        <f t="shared" si="22"/>
        <v>34139.78323099576</v>
      </c>
      <c r="V62" s="14">
        <f t="shared" si="23"/>
        <v>11326.720174199052</v>
      </c>
      <c r="W62" s="14">
        <f t="shared" si="24"/>
        <v>45466.50340519481</v>
      </c>
      <c r="X62" s="14">
        <f t="shared" si="25"/>
        <v>10400.116788821744</v>
      </c>
      <c r="Y62" s="14">
        <f t="shared" si="26"/>
        <v>4057.5002326922067</v>
      </c>
      <c r="Z62" s="14">
        <f t="shared" si="27"/>
        <v>14457.617021513954</v>
      </c>
    </row>
    <row r="63" spans="1:26" ht="12.75">
      <c r="A63">
        <f t="shared" si="28"/>
        <v>59</v>
      </c>
      <c r="B63" s="7">
        <f>aggregate!B62*adjustments!$B$5</f>
        <v>2414.1078016286724</v>
      </c>
      <c r="C63" s="7">
        <f>aggregate!C62*adjustments!$C$5</f>
        <v>9098.360552098806</v>
      </c>
      <c r="D63" s="7">
        <f>aggregate!D62*adjustments!$D$5</f>
        <v>1406.2424656862613</v>
      </c>
      <c r="E63" s="7">
        <f>aggregate!E62*adjustments!$E$5</f>
        <v>1221.8583376276167</v>
      </c>
      <c r="F63" s="7">
        <f>aggregate!F62*adjustments!$R$5</f>
        <v>0</v>
      </c>
      <c r="G63" s="7">
        <f>aggregate!G62*adjustments!$G$5</f>
        <v>2795.6487984859623</v>
      </c>
      <c r="H63" s="7">
        <f t="shared" si="15"/>
        <v>16936.217955527318</v>
      </c>
      <c r="I63" s="8">
        <f>aggregate!I62*adjustments!$I$5</f>
        <v>71.91553173597451</v>
      </c>
      <c r="J63" s="8">
        <f>aggregate!J62*adjustments!$J$5</f>
        <v>341.4215384040284</v>
      </c>
      <c r="K63" s="3">
        <v>0.003576331314152404</v>
      </c>
      <c r="L63" s="10">
        <v>2377013</v>
      </c>
      <c r="M63" s="10">
        <f t="shared" si="16"/>
        <v>8500.986026047349</v>
      </c>
      <c r="N63" s="10">
        <f t="shared" si="17"/>
        <v>2368512.0139739527</v>
      </c>
      <c r="O63" s="17">
        <f t="shared" si="18"/>
        <v>12990.626351149715</v>
      </c>
      <c r="P63" s="17">
        <f t="shared" si="19"/>
        <v>4358.928674517607</v>
      </c>
      <c r="Q63" s="17">
        <f t="shared" si="20"/>
        <v>17349.555025667323</v>
      </c>
      <c r="R63" s="17">
        <v>4353.10972803055</v>
      </c>
      <c r="S63" s="17">
        <v>1626.86129642989</v>
      </c>
      <c r="T63" s="11">
        <f t="shared" si="21"/>
        <v>5979.97102446044</v>
      </c>
      <c r="U63" s="14">
        <f t="shared" si="22"/>
        <v>30878.887714825436</v>
      </c>
      <c r="V63" s="14">
        <f t="shared" si="23"/>
        <v>10361.230125401122</v>
      </c>
      <c r="W63" s="14">
        <f t="shared" si="24"/>
        <v>41240.117840226565</v>
      </c>
      <c r="X63" s="14">
        <f t="shared" si="25"/>
        <v>10347.398413955081</v>
      </c>
      <c r="Y63" s="14">
        <f t="shared" si="26"/>
        <v>3867.0704508107024</v>
      </c>
      <c r="Z63" s="14">
        <f t="shared" si="27"/>
        <v>14214.468864765786</v>
      </c>
    </row>
    <row r="64" spans="1:26" ht="12.75">
      <c r="A64">
        <f t="shared" si="28"/>
        <v>60</v>
      </c>
      <c r="B64" s="7">
        <f>aggregate!B63*adjustments!$B$5</f>
        <v>2409.011213992707</v>
      </c>
      <c r="C64" s="7">
        <f>aggregate!C63*adjustments!$C$5</f>
        <v>8918.347164800938</v>
      </c>
      <c r="D64" s="7">
        <f>aggregate!D63*adjustments!$D$5</f>
        <v>1421.75906559491</v>
      </c>
      <c r="E64" s="7">
        <f>aggregate!E63*adjustments!$E$5</f>
        <v>1285.0793471283234</v>
      </c>
      <c r="F64" s="7">
        <f>aggregate!F63*adjustments!$R$5</f>
        <v>0</v>
      </c>
      <c r="G64" s="7">
        <f>aggregate!G63*adjustments!$G$5</f>
        <v>2781.6092381609155</v>
      </c>
      <c r="H64" s="7">
        <f t="shared" si="15"/>
        <v>16815.80602967779</v>
      </c>
      <c r="I64" s="8">
        <f>aggregate!I63*adjustments!$I$5</f>
        <v>75.63190785146683</v>
      </c>
      <c r="J64" s="8">
        <f>aggregate!J63*adjustments!$J$5</f>
        <v>270.0396708664071</v>
      </c>
      <c r="K64" s="3">
        <v>0.002976115853156196</v>
      </c>
      <c r="L64" s="10">
        <v>2319944</v>
      </c>
      <c r="M64" s="10">
        <f t="shared" si="16"/>
        <v>6904.422116834598</v>
      </c>
      <c r="N64" s="10">
        <f t="shared" si="17"/>
        <v>2313039.5778831653</v>
      </c>
      <c r="O64" s="17">
        <f t="shared" si="18"/>
        <v>12824.74935224002</v>
      </c>
      <c r="P64" s="17">
        <f t="shared" si="19"/>
        <v>4336.728256155647</v>
      </c>
      <c r="Q64" s="17">
        <f t="shared" si="20"/>
        <v>17161.477608395668</v>
      </c>
      <c r="R64" s="17">
        <v>4633.09339171759</v>
      </c>
      <c r="S64" s="17">
        <v>1626.86129642989</v>
      </c>
      <c r="T64" s="11">
        <f t="shared" si="21"/>
        <v>6259.95468814748</v>
      </c>
      <c r="U64" s="14">
        <f t="shared" si="22"/>
        <v>29752.70031123312</v>
      </c>
      <c r="V64" s="14">
        <f t="shared" si="23"/>
        <v>10060.966697498756</v>
      </c>
      <c r="W64" s="14">
        <f t="shared" si="24"/>
        <v>39813.66700873188</v>
      </c>
      <c r="X64" s="14">
        <f t="shared" si="25"/>
        <v>10748.517215554872</v>
      </c>
      <c r="Y64" s="14">
        <f t="shared" si="26"/>
        <v>3774.2271034847445</v>
      </c>
      <c r="Z64" s="14">
        <f t="shared" si="27"/>
        <v>14522.744319039617</v>
      </c>
    </row>
    <row r="65" spans="1:26" ht="12.75">
      <c r="A65">
        <f t="shared" si="28"/>
        <v>61</v>
      </c>
      <c r="B65" s="7">
        <f>aggregate!B64*adjustments!$B$5</f>
        <v>2351.293557703875</v>
      </c>
      <c r="C65" s="7">
        <f>aggregate!C64*adjustments!$C$5</f>
        <v>8562.953993171852</v>
      </c>
      <c r="D65" s="7">
        <f>aggregate!D64*adjustments!$D$5</f>
        <v>1400.052432211979</v>
      </c>
      <c r="E65" s="7">
        <f>aggregate!E64*adjustments!$E$5</f>
        <v>1466.1243405194084</v>
      </c>
      <c r="F65" s="7">
        <f>aggregate!F64*adjustments!$R$5</f>
        <v>0</v>
      </c>
      <c r="G65" s="7">
        <f>aggregate!G64*adjustments!$G$5</f>
        <v>2701.70158211097</v>
      </c>
      <c r="H65" s="7">
        <f t="shared" si="15"/>
        <v>16482.125905718083</v>
      </c>
      <c r="I65" s="8">
        <f>aggregate!I64*adjustments!$I$5</f>
        <v>76.62111362684865</v>
      </c>
      <c r="J65" s="8">
        <f>aggregate!J64*adjustments!$J$5</f>
        <v>346.3360743866985</v>
      </c>
      <c r="K65" s="3">
        <v>0.003898175577513525</v>
      </c>
      <c r="L65" s="10">
        <v>2221227</v>
      </c>
      <c r="M65" s="10">
        <f t="shared" si="16"/>
        <v>8658.732843513635</v>
      </c>
      <c r="N65" s="10">
        <f t="shared" si="17"/>
        <v>2212568.2671564864</v>
      </c>
      <c r="O65" s="17">
        <f t="shared" si="18"/>
        <v>12390.921096714554</v>
      </c>
      <c r="P65" s="17">
        <f t="shared" si="19"/>
        <v>4514.161997017077</v>
      </c>
      <c r="Q65" s="17">
        <f t="shared" si="20"/>
        <v>16905.08309373163</v>
      </c>
      <c r="R65" s="17">
        <v>4859.25998825498</v>
      </c>
      <c r="S65" s="17">
        <v>1843.30587866066</v>
      </c>
      <c r="T65" s="11">
        <f t="shared" si="21"/>
        <v>6702.56586691564</v>
      </c>
      <c r="U65" s="14">
        <f t="shared" si="22"/>
        <v>27523.04849489198</v>
      </c>
      <c r="V65" s="14">
        <f t="shared" si="23"/>
        <v>10026.97851014825</v>
      </c>
      <c r="W65" s="14">
        <f t="shared" si="24"/>
        <v>37550.02700504023</v>
      </c>
      <c r="X65" s="14">
        <f t="shared" si="25"/>
        <v>10793.519485931645</v>
      </c>
      <c r="Y65" s="14">
        <f t="shared" si="26"/>
        <v>4094.4007869397815</v>
      </c>
      <c r="Z65" s="14">
        <f t="shared" si="27"/>
        <v>14887.920272871426</v>
      </c>
    </row>
    <row r="66" spans="1:26" ht="12.75">
      <c r="A66">
        <f t="shared" si="28"/>
        <v>62</v>
      </c>
      <c r="B66" s="7">
        <f>aggregate!B65*adjustments!$B$5</f>
        <v>2346.881409077019</v>
      </c>
      <c r="C66" s="7">
        <f>aggregate!C65*adjustments!$C$5</f>
        <v>8224.018332963207</v>
      </c>
      <c r="D66" s="7">
        <f>aggregate!D65*adjustments!$D$5</f>
        <v>1407.9215259818834</v>
      </c>
      <c r="E66" s="7">
        <f>aggregate!E65*adjustments!$E$5</f>
        <v>1937.8615358504912</v>
      </c>
      <c r="F66" s="7">
        <f>aggregate!F65*adjustments!$R$5</f>
        <v>0</v>
      </c>
      <c r="G66" s="7">
        <f>aggregate!G65*adjustments!$G$5</f>
        <v>2668.9754992010685</v>
      </c>
      <c r="H66" s="7">
        <f t="shared" si="15"/>
        <v>16585.65830307367</v>
      </c>
      <c r="I66" s="8">
        <f>aggregate!I65*adjustments!$I$5</f>
        <v>95.5449404566553</v>
      </c>
      <c r="J66" s="8">
        <f>aggregate!J65*adjustments!$J$5</f>
        <v>284.73523029456595</v>
      </c>
      <c r="K66" s="3">
        <v>0.0034233949544425135</v>
      </c>
      <c r="L66" s="10">
        <v>2171072</v>
      </c>
      <c r="M66" s="10">
        <f t="shared" si="16"/>
        <v>7432.436930531417</v>
      </c>
      <c r="N66" s="10">
        <f t="shared" si="17"/>
        <v>2163639.5630694684</v>
      </c>
      <c r="O66" s="17">
        <f t="shared" si="18"/>
        <v>12074.366208478765</v>
      </c>
      <c r="P66" s="17">
        <f t="shared" si="19"/>
        <v>4891.572265346125</v>
      </c>
      <c r="Q66" s="17">
        <f t="shared" si="20"/>
        <v>16965.938473824892</v>
      </c>
      <c r="R66" s="17">
        <v>4944.75811091225</v>
      </c>
      <c r="S66" s="17">
        <v>2265.67226912899</v>
      </c>
      <c r="T66" s="11">
        <f t="shared" si="21"/>
        <v>7210.43038004124</v>
      </c>
      <c r="U66" s="14">
        <f t="shared" si="22"/>
        <v>26214.31839297441</v>
      </c>
      <c r="V66" s="14">
        <f t="shared" si="23"/>
        <v>10619.955581269543</v>
      </c>
      <c r="W66" s="14">
        <f t="shared" si="24"/>
        <v>36834.27397424396</v>
      </c>
      <c r="X66" s="14">
        <f t="shared" si="25"/>
        <v>10735.425881374482</v>
      </c>
      <c r="Y66" s="14">
        <f t="shared" si="26"/>
        <v>4918.937624682415</v>
      </c>
      <c r="Z66" s="14">
        <f t="shared" si="27"/>
        <v>15654.363506056894</v>
      </c>
    </row>
    <row r="67" spans="1:26" ht="12.75">
      <c r="A67">
        <f t="shared" si="28"/>
        <v>63</v>
      </c>
      <c r="B67" s="7">
        <f>aggregate!B66*adjustments!$B$5</f>
        <v>2257.372821252267</v>
      </c>
      <c r="C67" s="7">
        <f>aggregate!C66*adjustments!$C$5</f>
        <v>7365.360083898488</v>
      </c>
      <c r="D67" s="7">
        <f>aggregate!D66*adjustments!$D$5</f>
        <v>1362.1898568444292</v>
      </c>
      <c r="E67" s="7">
        <f>aggregate!E66*adjustments!$E$5</f>
        <v>2579.0046043754523</v>
      </c>
      <c r="F67" s="7">
        <f>aggregate!F66*adjustments!$R$5</f>
        <v>0</v>
      </c>
      <c r="G67" s="7">
        <f>aggregate!G66*adjustments!$G$5</f>
        <v>2541.126394291766</v>
      </c>
      <c r="H67" s="7">
        <f t="shared" si="15"/>
        <v>16105.053760662402</v>
      </c>
      <c r="I67" s="8">
        <f>aggregate!I66*adjustments!$I$5</f>
        <v>194.6179431616569</v>
      </c>
      <c r="J67" s="8">
        <f>aggregate!J66*adjustments!$J$5</f>
        <v>531.5609037817147</v>
      </c>
      <c r="K67" s="3">
        <v>0.006834349882158716</v>
      </c>
      <c r="L67" s="10">
        <v>2053151</v>
      </c>
      <c r="M67" s="10">
        <f t="shared" si="16"/>
        <v>14031.95229490405</v>
      </c>
      <c r="N67" s="10">
        <f t="shared" si="17"/>
        <v>2039119.047705096</v>
      </c>
      <c r="O67" s="17">
        <f t="shared" si="18"/>
        <v>11179.54070515684</v>
      </c>
      <c r="P67" s="17">
        <f t="shared" si="19"/>
        <v>5651.691902448933</v>
      </c>
      <c r="Q67" s="17">
        <f t="shared" si="20"/>
        <v>16831.232607605773</v>
      </c>
      <c r="R67" s="17">
        <v>4925.44318647519</v>
      </c>
      <c r="S67" s="17">
        <v>2908.70814708822</v>
      </c>
      <c r="T67" s="11">
        <f t="shared" si="21"/>
        <v>7834.15133356341</v>
      </c>
      <c r="U67" s="14">
        <f t="shared" si="22"/>
        <v>22953.28517833347</v>
      </c>
      <c r="V67" s="14">
        <f t="shared" si="23"/>
        <v>11603.776881204929</v>
      </c>
      <c r="W67" s="14">
        <f t="shared" si="24"/>
        <v>34557.062059538395</v>
      </c>
      <c r="X67" s="14">
        <f t="shared" si="25"/>
        <v>10112.678603754723</v>
      </c>
      <c r="Y67" s="14">
        <f t="shared" si="26"/>
        <v>5972.017040902326</v>
      </c>
      <c r="Z67" s="14">
        <f t="shared" si="27"/>
        <v>16084.69564465705</v>
      </c>
    </row>
    <row r="68" spans="1:26" ht="12.75">
      <c r="A68">
        <f t="shared" si="28"/>
        <v>64</v>
      </c>
      <c r="B68" s="7">
        <f>aggregate!B67*adjustments!$B$5</f>
        <v>2294.411705720954</v>
      </c>
      <c r="C68" s="7">
        <f>aggregate!C67*adjustments!$C$5</f>
        <v>6729.1059543348365</v>
      </c>
      <c r="D68" s="7">
        <f>aggregate!D67*adjustments!$D$5</f>
        <v>1393.4970543564007</v>
      </c>
      <c r="E68" s="7">
        <f>aggregate!E67*adjustments!$E$5</f>
        <v>3566.521566926724</v>
      </c>
      <c r="F68" s="7">
        <f>aggregate!F67*adjustments!$R$5</f>
        <v>0</v>
      </c>
      <c r="G68" s="7">
        <f>aggregate!G67*adjustments!$G$5</f>
        <v>2553.3461947591577</v>
      </c>
      <c r="H68" s="7">
        <f t="shared" si="15"/>
        <v>16536.88247609807</v>
      </c>
      <c r="I68" s="8">
        <f>aggregate!I67*adjustments!$I$5</f>
        <v>58.78592013616774</v>
      </c>
      <c r="J68" s="8">
        <f>aggregate!J67*adjustments!$J$5</f>
        <v>461.10488852043534</v>
      </c>
      <c r="K68" s="3">
        <v>0.005446617347557774</v>
      </c>
      <c r="L68" s="10">
        <v>2040053</v>
      </c>
      <c r="M68" s="10">
        <f aca="true" t="shared" si="29" ref="M68:M94">L68*K68</f>
        <v>11111.388059737279</v>
      </c>
      <c r="N68" s="10">
        <f aca="true" t="shared" si="30" ref="N68:N94">L68-M68</f>
        <v>2028941.6119402626</v>
      </c>
      <c r="O68" s="17">
        <f aca="true" t="shared" si="31" ref="O68:O94">SUM(B68:D68)+I68</f>
        <v>10475.800634548359</v>
      </c>
      <c r="P68" s="17">
        <f aca="true" t="shared" si="32" ref="P68:P94">SUM(E68:G68)+J68</f>
        <v>6580.972650206318</v>
      </c>
      <c r="Q68" s="17">
        <f aca="true" t="shared" si="33" ref="Q68:Q94">O68+P68</f>
        <v>17056.773284754676</v>
      </c>
      <c r="R68" s="17">
        <v>4754.59957203679</v>
      </c>
      <c r="S68" s="17">
        <v>3756.0213563752</v>
      </c>
      <c r="T68" s="11">
        <f aca="true" t="shared" si="34" ref="T68:T94">R68+S68</f>
        <v>8510.62092841199</v>
      </c>
      <c r="U68" s="14">
        <f aca="true" t="shared" si="35" ref="U68:U94">O68*$L68/1000000</f>
        <v>21371.188511912285</v>
      </c>
      <c r="V68" s="14">
        <f aca="true" t="shared" si="36" ref="V68:V94">P68*$L68/1000000</f>
        <v>13425.53299797135</v>
      </c>
      <c r="W68" s="14">
        <f aca="true" t="shared" si="37" ref="W68:W94">Q68*$L68/1000000</f>
        <v>34796.72150988363</v>
      </c>
      <c r="X68" s="14">
        <f aca="true" t="shared" si="38" ref="X68:X94">R68*$L68/1000000</f>
        <v>9699.63512073237</v>
      </c>
      <c r="Y68" s="14">
        <f aca="true" t="shared" si="39" ref="Y68:Y94">S68*$L68/1000000</f>
        <v>7662.482636137296</v>
      </c>
      <c r="Z68" s="14">
        <f aca="true" t="shared" si="40" ref="Z68:Z94">T68*$L68/1000000</f>
        <v>17362.117756869666</v>
      </c>
    </row>
    <row r="69" spans="1:26" ht="12.75">
      <c r="A69">
        <f aca="true" t="shared" si="41" ref="A69:A94">A68+1</f>
        <v>65</v>
      </c>
      <c r="B69" s="7">
        <f>aggregate!B68*adjustments!$B$5</f>
        <v>2331.576117747627</v>
      </c>
      <c r="C69" s="7">
        <f>aggregate!C68*adjustments!$C$5</f>
        <v>5987.448233049532</v>
      </c>
      <c r="D69" s="7">
        <f>aggregate!D68*adjustments!$D$5</f>
        <v>1423.0127589339063</v>
      </c>
      <c r="E69" s="7">
        <f>aggregate!E68*adjustments!$E$5</f>
        <v>4737.188127519227</v>
      </c>
      <c r="F69" s="7">
        <f>aggregate!F68*adjustments!$R$5</f>
        <v>0</v>
      </c>
      <c r="G69" s="7">
        <f>aggregate!G68*adjustments!$G$5</f>
        <v>2567.5711036705343</v>
      </c>
      <c r="H69" s="7">
        <f aca="true" t="shared" si="42" ref="H69:H94">SUM(B69:G69)</f>
        <v>17046.796340920824</v>
      </c>
      <c r="I69" s="8">
        <f>aggregate!I68*adjustments!$I$5</f>
        <v>217.8431874574333</v>
      </c>
      <c r="J69" s="8">
        <f>aggregate!J68*adjustments!$J$5</f>
        <v>466.2258505389671</v>
      </c>
      <c r="K69" s="3">
        <v>0.006286839402970076</v>
      </c>
      <c r="L69" s="10">
        <v>2029911</v>
      </c>
      <c r="M69" s="10">
        <f t="shared" si="29"/>
        <v>12761.724459322391</v>
      </c>
      <c r="N69" s="10">
        <f t="shared" si="30"/>
        <v>2017149.2755406776</v>
      </c>
      <c r="O69" s="17">
        <f t="shared" si="31"/>
        <v>9959.880297188498</v>
      </c>
      <c r="P69" s="17">
        <f t="shared" si="32"/>
        <v>7770.985081728729</v>
      </c>
      <c r="Q69" s="17">
        <f t="shared" si="33"/>
        <v>17730.865378917228</v>
      </c>
      <c r="R69" s="17">
        <v>4456.66547690485</v>
      </c>
      <c r="S69" s="17">
        <v>4810.15803243463</v>
      </c>
      <c r="T69" s="11">
        <f t="shared" si="34"/>
        <v>9266.82350933948</v>
      </c>
      <c r="U69" s="14">
        <f t="shared" si="35"/>
        <v>20217.6705739462</v>
      </c>
      <c r="V69" s="14">
        <f t="shared" si="36"/>
        <v>15774.408098237045</v>
      </c>
      <c r="W69" s="14">
        <f t="shared" si="37"/>
        <v>35992.07867218325</v>
      </c>
      <c r="X69" s="14">
        <f t="shared" si="38"/>
        <v>9046.6342748894</v>
      </c>
      <c r="Y69" s="14">
        <f t="shared" si="39"/>
        <v>9764.19270177741</v>
      </c>
      <c r="Z69" s="14">
        <f t="shared" si="40"/>
        <v>18810.826976666813</v>
      </c>
    </row>
    <row r="70" spans="1:26" ht="12.75">
      <c r="A70">
        <f t="shared" si="41"/>
        <v>66</v>
      </c>
      <c r="B70" s="7">
        <f>aggregate!B69*adjustments!$B$5</f>
        <v>2180.6761502913328</v>
      </c>
      <c r="C70" s="7">
        <f>aggregate!C69*adjustments!$C$5</f>
        <v>4692.762147060632</v>
      </c>
      <c r="D70" s="7">
        <f>aggregate!D69*adjustments!$D$5</f>
        <v>1340.0510080293732</v>
      </c>
      <c r="E70" s="7">
        <f>aggregate!E69*adjustments!$E$5</f>
        <v>5463.361915638106</v>
      </c>
      <c r="F70" s="7">
        <f>aggregate!F69*adjustments!$R$5</f>
        <v>0</v>
      </c>
      <c r="G70" s="7">
        <f>aggregate!G69*adjustments!$G$5</f>
        <v>2381.757922864316</v>
      </c>
      <c r="H70" s="7">
        <f t="shared" si="42"/>
        <v>16058.60914388376</v>
      </c>
      <c r="I70" s="8">
        <f>aggregate!I69*adjustments!$I$5</f>
        <v>132.3763297196048</v>
      </c>
      <c r="J70" s="8">
        <f>aggregate!J69*adjustments!$J$5</f>
        <v>536.5310528708042</v>
      </c>
      <c r="K70" s="3">
        <v>0.007281346860367902</v>
      </c>
      <c r="L70" s="10">
        <v>1860320</v>
      </c>
      <c r="M70" s="10">
        <f t="shared" si="29"/>
        <v>13545.635191279616</v>
      </c>
      <c r="N70" s="10">
        <f t="shared" si="30"/>
        <v>1846774.3648087203</v>
      </c>
      <c r="O70" s="17">
        <f t="shared" si="31"/>
        <v>8345.865635100943</v>
      </c>
      <c r="P70" s="17">
        <f t="shared" si="32"/>
        <v>8381.650891373225</v>
      </c>
      <c r="Q70" s="17">
        <f t="shared" si="33"/>
        <v>16727.516526474166</v>
      </c>
      <c r="R70" s="17">
        <v>4197.38701425534</v>
      </c>
      <c r="S70" s="17">
        <v>5648.60263273676</v>
      </c>
      <c r="T70" s="11">
        <f t="shared" si="34"/>
        <v>9845.9896469921</v>
      </c>
      <c r="U70" s="14">
        <f t="shared" si="35"/>
        <v>15525.980758290987</v>
      </c>
      <c r="V70" s="14">
        <f t="shared" si="36"/>
        <v>15592.552786239437</v>
      </c>
      <c r="W70" s="14">
        <f t="shared" si="37"/>
        <v>31118.533544530423</v>
      </c>
      <c r="X70" s="14">
        <f t="shared" si="38"/>
        <v>7808.483010359493</v>
      </c>
      <c r="Y70" s="14">
        <f t="shared" si="39"/>
        <v>10508.208449732849</v>
      </c>
      <c r="Z70" s="14">
        <f t="shared" si="40"/>
        <v>18316.691460092345</v>
      </c>
    </row>
    <row r="71" spans="1:26" ht="12.75">
      <c r="A71">
        <f t="shared" si="41"/>
        <v>67</v>
      </c>
      <c r="B71" s="7">
        <f>aggregate!B70*adjustments!$B$5</f>
        <v>2273.227691302272</v>
      </c>
      <c r="C71" s="7">
        <f>aggregate!C70*adjustments!$C$5</f>
        <v>4125.857487127041</v>
      </c>
      <c r="D71" s="7">
        <f>aggregate!D70*adjustments!$D$5</f>
        <v>1413.7777495766336</v>
      </c>
      <c r="E71" s="7">
        <f>aggregate!E70*adjustments!$E$5</f>
        <v>6545.988896245514</v>
      </c>
      <c r="F71" s="7">
        <f>aggregate!F70*adjustments!$R$5</f>
        <v>0</v>
      </c>
      <c r="G71" s="7">
        <f>aggregate!G70*adjustments!$G$5</f>
        <v>2465.868588389869</v>
      </c>
      <c r="H71" s="7">
        <f t="shared" si="42"/>
        <v>16824.72041264133</v>
      </c>
      <c r="I71" s="8">
        <f>aggregate!I70*adjustments!$I$5</f>
        <v>197.62108331641147</v>
      </c>
      <c r="J71" s="8">
        <f>aggregate!J70*adjustments!$J$5</f>
        <v>479.0851523309668</v>
      </c>
      <c r="K71" s="3">
        <v>0.006781543763722176</v>
      </c>
      <c r="L71" s="10">
        <v>1896451</v>
      </c>
      <c r="M71" s="10">
        <f t="shared" si="29"/>
        <v>12860.865452254684</v>
      </c>
      <c r="N71" s="10">
        <f t="shared" si="30"/>
        <v>1883590.1345477453</v>
      </c>
      <c r="O71" s="17">
        <f t="shared" si="31"/>
        <v>8010.484011322358</v>
      </c>
      <c r="P71" s="17">
        <f t="shared" si="32"/>
        <v>9490.94263696635</v>
      </c>
      <c r="Q71" s="17">
        <f t="shared" si="33"/>
        <v>17501.42664828871</v>
      </c>
      <c r="R71" s="17">
        <v>4004.76892387803</v>
      </c>
      <c r="S71" s="17">
        <v>6271.8678981224</v>
      </c>
      <c r="T71" s="11">
        <f t="shared" si="34"/>
        <v>10276.63682200043</v>
      </c>
      <c r="U71" s="14">
        <f t="shared" si="35"/>
        <v>15191.490413756299</v>
      </c>
      <c r="V71" s="14">
        <f t="shared" si="36"/>
        <v>17999.107654817475</v>
      </c>
      <c r="W71" s="14">
        <f t="shared" si="37"/>
        <v>33190.598068573774</v>
      </c>
      <c r="X71" s="14">
        <f t="shared" si="38"/>
        <v>7594.848030457414</v>
      </c>
      <c r="Y71" s="14">
        <f t="shared" si="39"/>
        <v>11894.290147262123</v>
      </c>
      <c r="Z71" s="14">
        <f t="shared" si="40"/>
        <v>19489.138177719535</v>
      </c>
    </row>
    <row r="72" spans="1:26" ht="12.75">
      <c r="A72">
        <f t="shared" si="41"/>
        <v>68</v>
      </c>
      <c r="B72" s="7">
        <f>aggregate!B71*adjustments!$B$5</f>
        <v>2279.2067686428686</v>
      </c>
      <c r="C72" s="7">
        <f>aggregate!C71*adjustments!$C$5</f>
        <v>3514.0770810517356</v>
      </c>
      <c r="D72" s="7">
        <f>aggregate!D71*adjustments!$D$5</f>
        <v>1442.9643331255786</v>
      </c>
      <c r="E72" s="7">
        <f>aggregate!E71*adjustments!$E$5</f>
        <v>7216.805437921033</v>
      </c>
      <c r="F72" s="7">
        <f>aggregate!F71*adjustments!$R$5</f>
        <v>0</v>
      </c>
      <c r="G72" s="7">
        <f>aggregate!G71*adjustments!$G$5</f>
        <v>2455.556756014379</v>
      </c>
      <c r="H72" s="7">
        <f t="shared" si="42"/>
        <v>16908.610376755594</v>
      </c>
      <c r="I72" s="8">
        <f>aggregate!I71*adjustments!$I$5</f>
        <v>178.2332533022989</v>
      </c>
      <c r="J72" s="8">
        <f>aggregate!J71*adjustments!$J$5</f>
        <v>643.0249975347779</v>
      </c>
      <c r="K72" s="3">
        <v>0.008808197302768755</v>
      </c>
      <c r="L72" s="10">
        <v>1864515</v>
      </c>
      <c r="M72" s="10">
        <f t="shared" si="29"/>
        <v>16423.015993971883</v>
      </c>
      <c r="N72" s="10">
        <f t="shared" si="30"/>
        <v>1848091.9840060282</v>
      </c>
      <c r="O72" s="17">
        <f t="shared" si="31"/>
        <v>7414.481436122482</v>
      </c>
      <c r="P72" s="17">
        <f t="shared" si="32"/>
        <v>10315.38719147019</v>
      </c>
      <c r="Q72" s="17">
        <f t="shared" si="33"/>
        <v>17729.868627592674</v>
      </c>
      <c r="R72" s="17">
        <v>3859.81654883777</v>
      </c>
      <c r="S72" s="17">
        <v>6687.78836890264</v>
      </c>
      <c r="T72" s="11">
        <f t="shared" si="34"/>
        <v>10547.60491774041</v>
      </c>
      <c r="U72" s="14">
        <f t="shared" si="35"/>
        <v>13824.411854871909</v>
      </c>
      <c r="V72" s="14">
        <f t="shared" si="36"/>
        <v>19233.194149304043</v>
      </c>
      <c r="W72" s="14">
        <f t="shared" si="37"/>
        <v>33057.606004175956</v>
      </c>
      <c r="X72" s="14">
        <f t="shared" si="38"/>
        <v>7196.685852556255</v>
      </c>
      <c r="Y72" s="14">
        <f t="shared" si="39"/>
        <v>12469.481730644506</v>
      </c>
      <c r="Z72" s="14">
        <f t="shared" si="40"/>
        <v>19666.16758320076</v>
      </c>
    </row>
    <row r="73" spans="1:26" ht="12.75">
      <c r="A73">
        <f t="shared" si="41"/>
        <v>69</v>
      </c>
      <c r="B73" s="7">
        <f>aggregate!B72*adjustments!$B$5</f>
        <v>2349.466516801432</v>
      </c>
      <c r="C73" s="7">
        <f>aggregate!C72*adjustments!$C$5</f>
        <v>3185.1268715002016</v>
      </c>
      <c r="D73" s="7">
        <f>aggregate!D72*adjustments!$D$5</f>
        <v>1509.3025193987767</v>
      </c>
      <c r="E73" s="7">
        <f>aggregate!E72*adjustments!$E$5</f>
        <v>7931.903683757785</v>
      </c>
      <c r="F73" s="7">
        <f>aggregate!F72*adjustments!$R$5</f>
        <v>0</v>
      </c>
      <c r="G73" s="7">
        <f>aggregate!G72*adjustments!$G$5</f>
        <v>2511.513886314391</v>
      </c>
      <c r="H73" s="7">
        <f t="shared" si="42"/>
        <v>17487.313477772586</v>
      </c>
      <c r="I73" s="8">
        <f>aggregate!I72*adjustments!$I$5</f>
        <v>179.04275202331698</v>
      </c>
      <c r="J73" s="8">
        <f>aggregate!J72*adjustments!$J$5</f>
        <v>685.8490291664035</v>
      </c>
      <c r="K73" s="3">
        <v>0.009249158737465136</v>
      </c>
      <c r="L73" s="10">
        <v>1882348</v>
      </c>
      <c r="M73" s="10">
        <f t="shared" si="29"/>
        <v>17410.135451150025</v>
      </c>
      <c r="N73" s="10">
        <f t="shared" si="30"/>
        <v>1864937.8645488499</v>
      </c>
      <c r="O73" s="17">
        <f t="shared" si="31"/>
        <v>7222.938659723727</v>
      </c>
      <c r="P73" s="17">
        <f t="shared" si="32"/>
        <v>11129.26659923858</v>
      </c>
      <c r="Q73" s="17">
        <f t="shared" si="33"/>
        <v>18352.205258962305</v>
      </c>
      <c r="R73" s="17">
        <v>3794.11115890463</v>
      </c>
      <c r="S73" s="17">
        <v>6896.78934287569</v>
      </c>
      <c r="T73" s="11">
        <f t="shared" si="34"/>
        <v>10690.90050178032</v>
      </c>
      <c r="U73" s="14">
        <f t="shared" si="35"/>
        <v>13596.084140253639</v>
      </c>
      <c r="V73" s="14">
        <f t="shared" si="36"/>
        <v>20949.152724543543</v>
      </c>
      <c r="W73" s="14">
        <f t="shared" si="37"/>
        <v>34545.23686479718</v>
      </c>
      <c r="X73" s="14">
        <f t="shared" si="38"/>
        <v>7141.837551741813</v>
      </c>
      <c r="Y73" s="14">
        <f t="shared" si="39"/>
        <v>12982.157625983367</v>
      </c>
      <c r="Z73" s="14">
        <f t="shared" si="40"/>
        <v>20123.99517772518</v>
      </c>
    </row>
    <row r="74" spans="1:26" ht="12.75">
      <c r="A74">
        <f t="shared" si="41"/>
        <v>70</v>
      </c>
      <c r="B74" s="7">
        <f>aggregate!B73*adjustments!$B$5</f>
        <v>2383.7915591834008</v>
      </c>
      <c r="C74" s="7">
        <f>aggregate!C73*adjustments!$C$5</f>
        <v>2944.746800131438</v>
      </c>
      <c r="D74" s="7">
        <f>aggregate!D73*adjustments!$D$5</f>
        <v>1555.2946175904083</v>
      </c>
      <c r="E74" s="7">
        <f>aggregate!E73*adjustments!$E$5</f>
        <v>8424.899575768097</v>
      </c>
      <c r="F74" s="7">
        <f>aggregate!F73*adjustments!$R$5</f>
        <v>0</v>
      </c>
      <c r="G74" s="7">
        <f>aggregate!G73*adjustments!$G$5</f>
        <v>2535.862105881019</v>
      </c>
      <c r="H74" s="7">
        <f t="shared" si="42"/>
        <v>17844.594658554364</v>
      </c>
      <c r="I74" s="8">
        <f>aggregate!I73*adjustments!$I$5</f>
        <v>174.16309212596258</v>
      </c>
      <c r="J74" s="8">
        <f>aggregate!J73*adjustments!$J$5</f>
        <v>819.4686946434967</v>
      </c>
      <c r="K74" s="3">
        <v>0.010888990978452534</v>
      </c>
      <c r="L74" s="10">
        <v>1875175</v>
      </c>
      <c r="M74" s="10">
        <f t="shared" si="29"/>
        <v>20418.76365801973</v>
      </c>
      <c r="N74" s="10">
        <f t="shared" si="30"/>
        <v>1854756.2363419803</v>
      </c>
      <c r="O74" s="17">
        <f t="shared" si="31"/>
        <v>7057.996069031209</v>
      </c>
      <c r="P74" s="17">
        <f t="shared" si="32"/>
        <v>11780.230376292613</v>
      </c>
      <c r="Q74" s="17">
        <f t="shared" si="33"/>
        <v>18838.226445323824</v>
      </c>
      <c r="R74" s="17">
        <v>3785.12682497107</v>
      </c>
      <c r="S74" s="17">
        <v>6896.78934287569</v>
      </c>
      <c r="T74" s="11">
        <f t="shared" si="34"/>
        <v>10681.91616784676</v>
      </c>
      <c r="U74" s="14">
        <f t="shared" si="35"/>
        <v>13234.977778745599</v>
      </c>
      <c r="V74" s="14">
        <f t="shared" si="36"/>
        <v>22089.993495864503</v>
      </c>
      <c r="W74" s="14">
        <f t="shared" si="37"/>
        <v>35324.9712746101</v>
      </c>
      <c r="X74" s="14">
        <f t="shared" si="38"/>
        <v>7097.7751940151265</v>
      </c>
      <c r="Y74" s="14">
        <f t="shared" si="39"/>
        <v>12932.686956026922</v>
      </c>
      <c r="Z74" s="14">
        <f t="shared" si="40"/>
        <v>20030.46215004205</v>
      </c>
    </row>
    <row r="75" spans="1:26" ht="12.75">
      <c r="A75">
        <f t="shared" si="41"/>
        <v>71</v>
      </c>
      <c r="B75" s="7">
        <f>aggregate!B74*adjustments!$B$5</f>
        <v>2320.1894670377437</v>
      </c>
      <c r="C75" s="7">
        <f>aggregate!C74*adjustments!$C$5</f>
        <v>2746.386683332206</v>
      </c>
      <c r="D75" s="7">
        <f>aggregate!D74*adjustments!$D$5</f>
        <v>1534.5859831490095</v>
      </c>
      <c r="E75" s="7">
        <f>aggregate!E74*adjustments!$E$5</f>
        <v>8516.498699034733</v>
      </c>
      <c r="F75" s="7">
        <f>aggregate!F74*adjustments!$R$5</f>
        <v>0</v>
      </c>
      <c r="G75" s="7">
        <f>aggregate!G74*adjustments!$G$5</f>
        <v>2455.1560801763594</v>
      </c>
      <c r="H75" s="7">
        <f t="shared" si="42"/>
        <v>17572.816912730053</v>
      </c>
      <c r="I75" s="8">
        <f>aggregate!I74*adjustments!$I$5</f>
        <v>339.22577734371936</v>
      </c>
      <c r="J75" s="8">
        <f>aggregate!J74*adjustments!$J$5</f>
        <v>784.1392079202468</v>
      </c>
      <c r="K75" s="3">
        <v>0.011856131715993085</v>
      </c>
      <c r="L75" s="10">
        <v>1788269</v>
      </c>
      <c r="M75" s="10">
        <f t="shared" si="29"/>
        <v>21201.952807627236</v>
      </c>
      <c r="N75" s="10">
        <f t="shared" si="30"/>
        <v>1767067.0471923728</v>
      </c>
      <c r="O75" s="17">
        <f t="shared" si="31"/>
        <v>6940.387910862679</v>
      </c>
      <c r="P75" s="17">
        <f t="shared" si="32"/>
        <v>11755.79398713134</v>
      </c>
      <c r="Q75" s="17">
        <f t="shared" si="33"/>
        <v>18696.181897994018</v>
      </c>
      <c r="R75" s="17">
        <v>3726.43571147698</v>
      </c>
      <c r="S75" s="17">
        <v>7076.37715108561</v>
      </c>
      <c r="T75" s="11">
        <f t="shared" si="34"/>
        <v>10802.81286256259</v>
      </c>
      <c r="U75" s="14">
        <f t="shared" si="35"/>
        <v>12411.280548970492</v>
      </c>
      <c r="V75" s="14">
        <f t="shared" si="36"/>
        <v>21022.52195757337</v>
      </c>
      <c r="W75" s="14">
        <f t="shared" si="37"/>
        <v>33433.80250654386</v>
      </c>
      <c r="X75" s="14">
        <f t="shared" si="38"/>
        <v>6663.869463327228</v>
      </c>
      <c r="Y75" s="14">
        <f t="shared" si="39"/>
        <v>12654.465891594713</v>
      </c>
      <c r="Z75" s="14">
        <f t="shared" si="40"/>
        <v>19318.33535492194</v>
      </c>
    </row>
    <row r="76" spans="1:26" ht="12.75">
      <c r="A76">
        <f t="shared" si="41"/>
        <v>72</v>
      </c>
      <c r="B76" s="7">
        <f>aggregate!B75*adjustments!$B$5</f>
        <v>2371.563635080574</v>
      </c>
      <c r="C76" s="7">
        <f>aggregate!C75*adjustments!$C$5</f>
        <v>2729.778554037479</v>
      </c>
      <c r="D76" s="7">
        <f>aggregate!D75*adjustments!$D$5</f>
        <v>1582.3105653268276</v>
      </c>
      <c r="E76" s="7">
        <f>aggregate!E75*adjustments!$E$5</f>
        <v>9026.921407356482</v>
      </c>
      <c r="F76" s="7">
        <f>aggregate!F75*adjustments!$R$5</f>
        <v>0</v>
      </c>
      <c r="G76" s="7">
        <f>aggregate!G75*adjustments!$G$5</f>
        <v>2499.867120000635</v>
      </c>
      <c r="H76" s="7">
        <f t="shared" si="42"/>
        <v>18210.441281802</v>
      </c>
      <c r="I76" s="8">
        <f>aggregate!I75*adjustments!$I$5</f>
        <v>217.18076644390425</v>
      </c>
      <c r="J76" s="8">
        <f>aggregate!J75*adjustments!$J$5</f>
        <v>873.1286231656705</v>
      </c>
      <c r="K76" s="3">
        <v>0.012312661928885884</v>
      </c>
      <c r="L76" s="10">
        <v>1791696</v>
      </c>
      <c r="M76" s="10">
        <f t="shared" si="29"/>
        <v>22060.547127337122</v>
      </c>
      <c r="N76" s="10">
        <f t="shared" si="30"/>
        <v>1769635.4528726628</v>
      </c>
      <c r="O76" s="17">
        <f t="shared" si="31"/>
        <v>6900.833520888785</v>
      </c>
      <c r="P76" s="17">
        <f t="shared" si="32"/>
        <v>12399.917150522788</v>
      </c>
      <c r="Q76" s="17">
        <f t="shared" si="33"/>
        <v>19300.750671411573</v>
      </c>
      <c r="R76" s="17">
        <v>3654.89826556592</v>
      </c>
      <c r="S76" s="17">
        <v>7432.08404922108</v>
      </c>
      <c r="T76" s="11">
        <f t="shared" si="34"/>
        <v>11086.982314787001</v>
      </c>
      <c r="U76" s="14">
        <f t="shared" si="35"/>
        <v>12364.195816042353</v>
      </c>
      <c r="V76" s="14">
        <f t="shared" si="36"/>
        <v>22216.881958923077</v>
      </c>
      <c r="W76" s="14">
        <f t="shared" si="37"/>
        <v>34581.07777496543</v>
      </c>
      <c r="X76" s="14">
        <f t="shared" si="38"/>
        <v>6548.466602821397</v>
      </c>
      <c r="Y76" s="14">
        <f t="shared" si="39"/>
        <v>13316.035262653211</v>
      </c>
      <c r="Z76" s="14">
        <f t="shared" si="40"/>
        <v>19864.50186547461</v>
      </c>
    </row>
    <row r="77" spans="1:26" ht="12.75">
      <c r="A77">
        <f t="shared" si="41"/>
        <v>73</v>
      </c>
      <c r="B77" s="7">
        <f>aggregate!B76*adjustments!$B$5</f>
        <v>2318.1254094988785</v>
      </c>
      <c r="C77" s="7">
        <f>aggregate!C76*adjustments!$C$5</f>
        <v>2632.583312771179</v>
      </c>
      <c r="D77" s="7">
        <f>aggregate!D76*adjustments!$D$5</f>
        <v>1558.2821927616023</v>
      </c>
      <c r="E77" s="7">
        <f>aggregate!E76*adjustments!$E$5</f>
        <v>9131.545011950846</v>
      </c>
      <c r="F77" s="7">
        <f>aggregate!F76*adjustments!$R$5</f>
        <v>0</v>
      </c>
      <c r="G77" s="7">
        <f>aggregate!G76*adjustments!$G$5</f>
        <v>2436.063037692122</v>
      </c>
      <c r="H77" s="7">
        <f t="shared" si="42"/>
        <v>18076.598964674627</v>
      </c>
      <c r="I77" s="8">
        <f>aggregate!I76*adjustments!$I$5</f>
        <v>591.2758326961554</v>
      </c>
      <c r="J77" s="8">
        <f>aggregate!J76*adjustments!$J$5</f>
        <v>1040.720131284413</v>
      </c>
      <c r="K77" s="3">
        <v>0.017099304629883162</v>
      </c>
      <c r="L77" s="10">
        <v>1725168</v>
      </c>
      <c r="M77" s="10">
        <f t="shared" si="29"/>
        <v>29499.173169726277</v>
      </c>
      <c r="N77" s="10">
        <f t="shared" si="30"/>
        <v>1695668.8268302737</v>
      </c>
      <c r="O77" s="17">
        <f t="shared" si="31"/>
        <v>7100.2667477278155</v>
      </c>
      <c r="P77" s="17">
        <f t="shared" si="32"/>
        <v>12608.328180927381</v>
      </c>
      <c r="Q77" s="17">
        <f t="shared" si="33"/>
        <v>19708.5949286552</v>
      </c>
      <c r="R77" s="17">
        <v>3591.20546034355</v>
      </c>
      <c r="S77" s="17">
        <v>7962.58755586525</v>
      </c>
      <c r="T77" s="11">
        <f t="shared" si="34"/>
        <v>11553.7930162088</v>
      </c>
      <c r="U77" s="14">
        <f t="shared" si="35"/>
        <v>12249.1529846441</v>
      </c>
      <c r="V77" s="14">
        <f t="shared" si="36"/>
        <v>21751.484311234126</v>
      </c>
      <c r="W77" s="14">
        <f t="shared" si="37"/>
        <v>34000.63729587823</v>
      </c>
      <c r="X77" s="14">
        <f t="shared" si="38"/>
        <v>6195.432741609961</v>
      </c>
      <c r="Y77" s="14">
        <f t="shared" si="39"/>
        <v>13736.801248576941</v>
      </c>
      <c r="Z77" s="14">
        <f t="shared" si="40"/>
        <v>19932.2339901869</v>
      </c>
    </row>
    <row r="78" spans="1:26" ht="12.75">
      <c r="A78">
        <f t="shared" si="41"/>
        <v>74</v>
      </c>
      <c r="B78" s="7">
        <f>aggregate!B77*adjustments!$B$5</f>
        <v>2296.3765462066185</v>
      </c>
      <c r="C78" s="7">
        <f>aggregate!C77*adjustments!$C$5</f>
        <v>2553.3390240382146</v>
      </c>
      <c r="D78" s="7">
        <f>aggregate!D77*adjustments!$D$5</f>
        <v>1558.0008326065786</v>
      </c>
      <c r="E78" s="7">
        <f>aggregate!E77*adjustments!$E$5</f>
        <v>9278.297051083407</v>
      </c>
      <c r="F78" s="7">
        <f>aggregate!F77*adjustments!$R$5</f>
        <v>0</v>
      </c>
      <c r="G78" s="7">
        <f>aggregate!G77*adjustments!$G$5</f>
        <v>2392.7088931457947</v>
      </c>
      <c r="H78" s="7">
        <f t="shared" si="42"/>
        <v>18078.722347080613</v>
      </c>
      <c r="I78" s="8">
        <f>aggregate!I77*adjustments!$I$5</f>
        <v>517.0558234196786</v>
      </c>
      <c r="J78" s="8">
        <f>aggregate!J77*adjustments!$J$5</f>
        <v>1110.8511742470073</v>
      </c>
      <c r="K78" s="3">
        <v>0.018118726931197985</v>
      </c>
      <c r="L78" s="10">
        <v>1677133</v>
      </c>
      <c r="M78" s="10">
        <f t="shared" si="29"/>
        <v>30387.51485430087</v>
      </c>
      <c r="N78" s="10">
        <f t="shared" si="30"/>
        <v>1646745.4851456992</v>
      </c>
      <c r="O78" s="17">
        <f t="shared" si="31"/>
        <v>6924.7722262710895</v>
      </c>
      <c r="P78" s="17">
        <f t="shared" si="32"/>
        <v>12781.85711847621</v>
      </c>
      <c r="Q78" s="17">
        <f t="shared" si="33"/>
        <v>19706.6293447473</v>
      </c>
      <c r="R78" s="17">
        <v>3549.72528046571</v>
      </c>
      <c r="S78" s="17">
        <v>8665.91408699357</v>
      </c>
      <c r="T78" s="11">
        <f t="shared" si="34"/>
        <v>12215.63936745928</v>
      </c>
      <c r="U78" s="14">
        <f t="shared" si="35"/>
        <v>11613.76401816271</v>
      </c>
      <c r="V78" s="14">
        <f t="shared" si="36"/>
        <v>21436.874374681363</v>
      </c>
      <c r="W78" s="14">
        <f t="shared" si="37"/>
        <v>33050.63839284408</v>
      </c>
      <c r="X78" s="14">
        <f t="shared" si="38"/>
        <v>5953.361408803298</v>
      </c>
      <c r="Y78" s="14">
        <f t="shared" si="39"/>
        <v>14533.890490461788</v>
      </c>
      <c r="Z78" s="14">
        <f t="shared" si="40"/>
        <v>20487.251899265084</v>
      </c>
    </row>
    <row r="79" spans="1:26" ht="12.75">
      <c r="A79">
        <f t="shared" si="41"/>
        <v>75</v>
      </c>
      <c r="B79" s="7">
        <f>aggregate!B78*adjustments!$B$5</f>
        <v>2294.8840411146616</v>
      </c>
      <c r="C79" s="7">
        <f>aggregate!C78*adjustments!$C$5</f>
        <v>2513.173071197995</v>
      </c>
      <c r="D79" s="7">
        <f>aggregate!D78*adjustments!$D$5</f>
        <v>1569.5747461054318</v>
      </c>
      <c r="E79" s="7">
        <f>aggregate!E78*adjustments!$E$5</f>
        <v>9447.643759087085</v>
      </c>
      <c r="F79" s="7">
        <f>aggregate!F78*adjustments!$R$5</f>
        <v>0</v>
      </c>
      <c r="G79" s="7">
        <f>aggregate!G78*adjustments!$G$5</f>
        <v>2361.566400983416</v>
      </c>
      <c r="H79" s="7">
        <f t="shared" si="42"/>
        <v>18186.842018488587</v>
      </c>
      <c r="I79" s="8">
        <f>aggregate!I78*adjustments!$I$5</f>
        <v>626.8660014414295</v>
      </c>
      <c r="J79" s="8">
        <f>aggregate!J78*adjustments!$J$5</f>
        <v>1458.0764850293763</v>
      </c>
      <c r="K79" s="3">
        <v>0.02384689420762993</v>
      </c>
      <c r="L79" s="10">
        <v>1651641</v>
      </c>
      <c r="M79" s="10">
        <f t="shared" si="29"/>
        <v>39386.508195984105</v>
      </c>
      <c r="N79" s="10">
        <f t="shared" si="30"/>
        <v>1612254.4918040158</v>
      </c>
      <c r="O79" s="17">
        <f t="shared" si="31"/>
        <v>7004.497859859517</v>
      </c>
      <c r="P79" s="17">
        <f t="shared" si="32"/>
        <v>13267.286645099877</v>
      </c>
      <c r="Q79" s="17">
        <f t="shared" si="33"/>
        <v>20271.784504959396</v>
      </c>
      <c r="R79" s="17">
        <v>3544.01909106675</v>
      </c>
      <c r="S79" s="17">
        <v>9548.26893749773</v>
      </c>
      <c r="T79" s="11">
        <f t="shared" si="34"/>
        <v>13092.28802856448</v>
      </c>
      <c r="U79" s="14">
        <f t="shared" si="35"/>
        <v>11568.915849756233</v>
      </c>
      <c r="V79" s="14">
        <f t="shared" si="36"/>
        <v>21912.794581799408</v>
      </c>
      <c r="W79" s="14">
        <f t="shared" si="37"/>
        <v>33481.71043155564</v>
      </c>
      <c r="X79" s="14">
        <f t="shared" si="38"/>
        <v>5853.447235588578</v>
      </c>
      <c r="Y79" s="14">
        <f t="shared" si="39"/>
        <v>15770.31245619769</v>
      </c>
      <c r="Z79" s="14">
        <f t="shared" si="40"/>
        <v>21623.759691786265</v>
      </c>
    </row>
    <row r="80" spans="1:26" ht="12.75">
      <c r="A80">
        <f t="shared" si="41"/>
        <v>76</v>
      </c>
      <c r="B80" s="7">
        <f>aggregate!B79*adjustments!$B$5</f>
        <v>2202.968668707697</v>
      </c>
      <c r="C80" s="7">
        <f>aggregate!C79*adjustments!$C$5</f>
        <v>2362.364284126724</v>
      </c>
      <c r="D80" s="7">
        <f>aggregate!D79*adjustments!$D$5</f>
        <v>1519.3918290001889</v>
      </c>
      <c r="E80" s="7">
        <f>aggregate!E79*adjustments!$E$5</f>
        <v>9150.153210242257</v>
      </c>
      <c r="F80" s="7">
        <f>aggregate!F79*adjustments!$R$5</f>
        <v>0</v>
      </c>
      <c r="G80" s="7">
        <f>aggregate!G79*adjustments!$G$5</f>
        <v>2230.5128339573635</v>
      </c>
      <c r="H80" s="7">
        <f t="shared" si="42"/>
        <v>17465.39082603423</v>
      </c>
      <c r="I80" s="8">
        <f>aggregate!I79*adjustments!$I$5</f>
        <v>791.8095971302504</v>
      </c>
      <c r="J80" s="8">
        <f>aggregate!J79*adjustments!$J$5</f>
        <v>1453.448502569932</v>
      </c>
      <c r="K80" s="3">
        <v>0.026256912239545755</v>
      </c>
      <c r="L80" s="10">
        <v>1556567</v>
      </c>
      <c r="M80" s="10">
        <f t="shared" si="29"/>
        <v>40870.64311397302</v>
      </c>
      <c r="N80" s="10">
        <f t="shared" si="30"/>
        <v>1515696.356886027</v>
      </c>
      <c r="O80" s="17">
        <f t="shared" si="31"/>
        <v>6876.53437896486</v>
      </c>
      <c r="P80" s="17">
        <f t="shared" si="32"/>
        <v>12834.114546769553</v>
      </c>
      <c r="Q80" s="17">
        <f t="shared" si="33"/>
        <v>19710.648925734415</v>
      </c>
      <c r="R80" s="17">
        <v>3628.13250289272</v>
      </c>
      <c r="S80" s="17">
        <v>10252.5614398209</v>
      </c>
      <c r="T80" s="11">
        <f t="shared" si="34"/>
        <v>13880.69394271362</v>
      </c>
      <c r="U80" s="14">
        <f t="shared" si="35"/>
        <v>10703.786488662196</v>
      </c>
      <c r="V80" s="14">
        <f t="shared" si="36"/>
        <v>19977.15917772144</v>
      </c>
      <c r="W80" s="14">
        <f t="shared" si="37"/>
        <v>30680.94566638364</v>
      </c>
      <c r="X80" s="14">
        <f t="shared" si="38"/>
        <v>5647.431325630213</v>
      </c>
      <c r="Y80" s="14">
        <f t="shared" si="39"/>
        <v>15958.798802697698</v>
      </c>
      <c r="Z80" s="14">
        <f t="shared" si="40"/>
        <v>21606.230128327912</v>
      </c>
    </row>
    <row r="81" spans="1:26" ht="12.75">
      <c r="A81">
        <f t="shared" si="41"/>
        <v>77</v>
      </c>
      <c r="B81" s="7">
        <f>aggregate!B80*adjustments!$B$5</f>
        <v>2108.075890873669</v>
      </c>
      <c r="C81" s="7">
        <f>aggregate!C80*adjustments!$C$5</f>
        <v>2179.235302092191</v>
      </c>
      <c r="D81" s="7">
        <f>aggregate!D80*adjustments!$D$5</f>
        <v>1468.6658304570194</v>
      </c>
      <c r="E81" s="7">
        <f>aggregate!E80*adjustments!$E$5</f>
        <v>8802.330255145182</v>
      </c>
      <c r="F81" s="7">
        <f>aggregate!F80*adjustments!$R$5</f>
        <v>0</v>
      </c>
      <c r="G81" s="7">
        <f>aggregate!G80*adjustments!$G$5</f>
        <v>2091.0335581984623</v>
      </c>
      <c r="H81" s="7">
        <f t="shared" si="42"/>
        <v>16649.34083676652</v>
      </c>
      <c r="I81" s="8">
        <f>aggregate!I80*adjustments!$I$5</f>
        <v>858.094781152268</v>
      </c>
      <c r="J81" s="8">
        <f>aggregate!J80*adjustments!$J$5</f>
        <v>1423.244478130981</v>
      </c>
      <c r="K81" s="3">
        <v>0.027943189435266018</v>
      </c>
      <c r="L81" s="10">
        <v>1460781</v>
      </c>
      <c r="M81" s="10">
        <f t="shared" si="29"/>
        <v>40818.88020643733</v>
      </c>
      <c r="N81" s="10">
        <f t="shared" si="30"/>
        <v>1419962.1197935627</v>
      </c>
      <c r="O81" s="17">
        <f t="shared" si="31"/>
        <v>6614.071804575147</v>
      </c>
      <c r="P81" s="17">
        <f t="shared" si="32"/>
        <v>12316.608291474624</v>
      </c>
      <c r="Q81" s="17">
        <f t="shared" si="33"/>
        <v>18930.68009604977</v>
      </c>
      <c r="R81" s="17">
        <v>3747.54841468135</v>
      </c>
      <c r="S81" s="17">
        <v>10786.1057544052</v>
      </c>
      <c r="T81" s="11">
        <f t="shared" si="34"/>
        <v>14533.65416908655</v>
      </c>
      <c r="U81" s="14">
        <f t="shared" si="35"/>
        <v>9661.710424759089</v>
      </c>
      <c r="V81" s="14">
        <f t="shared" si="36"/>
        <v>17991.867376628594</v>
      </c>
      <c r="W81" s="14">
        <f t="shared" si="37"/>
        <v>27653.57780138768</v>
      </c>
      <c r="X81" s="14">
        <f t="shared" si="38"/>
        <v>5474.347520746637</v>
      </c>
      <c r="Y81" s="14">
        <f t="shared" si="39"/>
        <v>15756.138350025782</v>
      </c>
      <c r="Z81" s="14">
        <f t="shared" si="40"/>
        <v>21230.48587077242</v>
      </c>
    </row>
    <row r="82" spans="1:26" ht="12.75">
      <c r="A82">
        <f t="shared" si="41"/>
        <v>78</v>
      </c>
      <c r="B82" s="7">
        <f>aggregate!B81*adjustments!$B$5</f>
        <v>2102.8143594004196</v>
      </c>
      <c r="C82" s="7">
        <f>aggregate!C81*adjustments!$C$5</f>
        <v>2076.875360839036</v>
      </c>
      <c r="D82" s="7">
        <f>aggregate!D81*adjustments!$D$5</f>
        <v>1479.0736134291374</v>
      </c>
      <c r="E82" s="7">
        <f>aggregate!E81*adjustments!$E$5</f>
        <v>8802.098544302153</v>
      </c>
      <c r="F82" s="7">
        <f>aggregate!F81*adjustments!$R$5</f>
        <v>0</v>
      </c>
      <c r="G82" s="7">
        <f>aggregate!G81*adjustments!$G$5</f>
        <v>2027.2316926607227</v>
      </c>
      <c r="H82" s="7">
        <f t="shared" si="42"/>
        <v>16488.09357063147</v>
      </c>
      <c r="I82" s="8">
        <f>aggregate!I81*adjustments!$I$5</f>
        <v>988.4651510731284</v>
      </c>
      <c r="J82" s="8">
        <f>aggregate!J81*adjustments!$J$5</f>
        <v>1514.6479883455484</v>
      </c>
      <c r="K82" s="3">
        <v>0.03084387093909959</v>
      </c>
      <c r="L82" s="10">
        <v>1431916</v>
      </c>
      <c r="M82" s="10">
        <f t="shared" si="29"/>
        <v>44165.83229963173</v>
      </c>
      <c r="N82" s="10">
        <f t="shared" si="30"/>
        <v>1387750.1677003682</v>
      </c>
      <c r="O82" s="17">
        <f t="shared" si="31"/>
        <v>6647.228484741721</v>
      </c>
      <c r="P82" s="17">
        <f t="shared" si="32"/>
        <v>12343.978225308425</v>
      </c>
      <c r="Q82" s="17">
        <f t="shared" si="33"/>
        <v>18991.206710050144</v>
      </c>
      <c r="R82" s="17">
        <v>3876.80673453446</v>
      </c>
      <c r="S82" s="17">
        <v>11142.4310617624</v>
      </c>
      <c r="T82" s="11">
        <f t="shared" si="34"/>
        <v>15019.23779629686</v>
      </c>
      <c r="U82" s="14">
        <f t="shared" si="35"/>
        <v>9518.272822957426</v>
      </c>
      <c r="V82" s="14">
        <f t="shared" si="36"/>
        <v>17675.539924470737</v>
      </c>
      <c r="W82" s="14">
        <f t="shared" si="37"/>
        <v>27193.81274742816</v>
      </c>
      <c r="X82" s="14">
        <f t="shared" si="38"/>
        <v>5551.261592087645</v>
      </c>
      <c r="Y82" s="14">
        <f t="shared" si="39"/>
        <v>15955.025316234567</v>
      </c>
      <c r="Z82" s="14">
        <f t="shared" si="40"/>
        <v>21506.286908322218</v>
      </c>
    </row>
    <row r="83" spans="1:26" ht="12.75">
      <c r="A83">
        <f t="shared" si="41"/>
        <v>79</v>
      </c>
      <c r="B83" s="7">
        <f>aggregate!B82*adjustments!$B$5</f>
        <v>1949.2462517380045</v>
      </c>
      <c r="C83" s="7">
        <f>aggregate!C82*adjustments!$C$5</f>
        <v>1852.1058339458373</v>
      </c>
      <c r="D83" s="7">
        <f>aggregate!D82*adjustments!$D$5</f>
        <v>1384.127431068641</v>
      </c>
      <c r="E83" s="7">
        <f>aggregate!E82*adjustments!$E$5</f>
        <v>8201.364443333847</v>
      </c>
      <c r="F83" s="7">
        <f>aggregate!F82*adjustments!$R$5</f>
        <v>0</v>
      </c>
      <c r="G83" s="7">
        <f>aggregate!G82*adjustments!$G$5</f>
        <v>1831.7802113346056</v>
      </c>
      <c r="H83" s="7">
        <f t="shared" si="42"/>
        <v>15218.624171420935</v>
      </c>
      <c r="I83" s="8">
        <f>aggregate!I82*adjustments!$I$5</f>
        <v>1151.1675584503453</v>
      </c>
      <c r="J83" s="8">
        <f>aggregate!J82*adjustments!$J$5</f>
        <v>1821.3814023222626</v>
      </c>
      <c r="K83" s="3">
        <v>0.04011588241079401</v>
      </c>
      <c r="L83" s="10">
        <v>1314908</v>
      </c>
      <c r="M83" s="10">
        <f t="shared" si="29"/>
        <v>52748.69470901233</v>
      </c>
      <c r="N83" s="10">
        <f t="shared" si="30"/>
        <v>1262159.3052909877</v>
      </c>
      <c r="O83" s="17">
        <f t="shared" si="31"/>
        <v>6336.647075202828</v>
      </c>
      <c r="P83" s="17">
        <f t="shared" si="32"/>
        <v>11854.526056990715</v>
      </c>
      <c r="Q83" s="17">
        <f t="shared" si="33"/>
        <v>18191.173132193544</v>
      </c>
      <c r="R83" s="17">
        <v>3992.92042586492</v>
      </c>
      <c r="S83" s="17">
        <v>11308.7036773278</v>
      </c>
      <c r="T83" s="11">
        <f t="shared" si="34"/>
        <v>15301.62410319272</v>
      </c>
      <c r="U83" s="14">
        <f t="shared" si="35"/>
        <v>8332.107932360801</v>
      </c>
      <c r="V83" s="14">
        <f t="shared" si="36"/>
        <v>15587.611148545548</v>
      </c>
      <c r="W83" s="14">
        <f t="shared" si="37"/>
        <v>23919.71908090635</v>
      </c>
      <c r="X83" s="14">
        <f t="shared" si="38"/>
        <v>5250.32301133319</v>
      </c>
      <c r="Y83" s="14">
        <f t="shared" si="39"/>
        <v>14869.904934947743</v>
      </c>
      <c r="Z83" s="14">
        <f t="shared" si="40"/>
        <v>20120.227946280935</v>
      </c>
    </row>
    <row r="84" spans="1:26" ht="12.75">
      <c r="A84">
        <f t="shared" si="41"/>
        <v>80</v>
      </c>
      <c r="B84" s="7">
        <f>aggregate!B83*adjustments!$B$5</f>
        <v>1812.4231120782083</v>
      </c>
      <c r="C84" s="7">
        <f>aggregate!C83*adjustments!$C$5</f>
        <v>1657.230345946098</v>
      </c>
      <c r="D84" s="7">
        <f>aggregate!D83*adjustments!$D$5</f>
        <v>1300.0578544036948</v>
      </c>
      <c r="E84" s="7">
        <f>aggregate!E83*adjustments!$E$5</f>
        <v>7655.492078969946</v>
      </c>
      <c r="F84" s="7">
        <f>aggregate!F83*adjustments!$R$5</f>
        <v>0</v>
      </c>
      <c r="G84" s="7">
        <f>aggregate!G83*adjustments!$G$5</f>
        <v>1667.8210181381355</v>
      </c>
      <c r="H84" s="7">
        <f t="shared" si="42"/>
        <v>14093.024409536083</v>
      </c>
      <c r="I84" s="8">
        <f>aggregate!I83*adjustments!$I$5</f>
        <v>1566.8734785633671</v>
      </c>
      <c r="J84" s="8">
        <f>aggregate!J83*adjustments!$J$5</f>
        <v>1754.299774894476</v>
      </c>
      <c r="K84" s="3">
        <v>0.04573748000685979</v>
      </c>
      <c r="L84" s="10">
        <v>1207365</v>
      </c>
      <c r="M84" s="10">
        <f t="shared" si="29"/>
        <v>55221.83254848227</v>
      </c>
      <c r="N84" s="10">
        <f t="shared" si="30"/>
        <v>1152143.1674515177</v>
      </c>
      <c r="O84" s="17">
        <f t="shared" si="31"/>
        <v>6336.584790991367</v>
      </c>
      <c r="P84" s="17">
        <f t="shared" si="32"/>
        <v>11077.612872002559</v>
      </c>
      <c r="Q84" s="17">
        <f t="shared" si="33"/>
        <v>17414.197662993927</v>
      </c>
      <c r="R84" s="17">
        <v>4112.64373918643</v>
      </c>
      <c r="S84" s="17">
        <v>11308.7036773278</v>
      </c>
      <c r="T84" s="11">
        <f t="shared" si="34"/>
        <v>15421.347416514229</v>
      </c>
      <c r="U84" s="14">
        <f t="shared" si="35"/>
        <v>7650.570696175292</v>
      </c>
      <c r="V84" s="14">
        <f t="shared" si="36"/>
        <v>13374.72206520537</v>
      </c>
      <c r="W84" s="14">
        <f t="shared" si="37"/>
        <v>21025.292761380664</v>
      </c>
      <c r="X84" s="14">
        <f t="shared" si="38"/>
        <v>4965.462108162825</v>
      </c>
      <c r="Y84" s="14">
        <f t="shared" si="39"/>
        <v>13653.733015376878</v>
      </c>
      <c r="Z84" s="14">
        <f t="shared" si="40"/>
        <v>18619.195123539703</v>
      </c>
    </row>
    <row r="85" spans="1:26" ht="12.75">
      <c r="A85">
        <f t="shared" si="41"/>
        <v>81</v>
      </c>
      <c r="B85" s="7">
        <f>aggregate!B84*adjustments!$B$5</f>
        <v>1626.891547962954</v>
      </c>
      <c r="C85" s="7">
        <f>aggregate!C84*adjustments!$C$5</f>
        <v>1411.343392439477</v>
      </c>
      <c r="D85" s="7">
        <f>aggregate!D84*adjustments!$D$5</f>
        <v>1179.8956546662343</v>
      </c>
      <c r="E85" s="7">
        <f>aggregate!E84*adjustments!$E$5</f>
        <v>6899.588583963396</v>
      </c>
      <c r="F85" s="7">
        <f>aggregate!F84*adjustments!$R$5</f>
        <v>0</v>
      </c>
      <c r="G85" s="7">
        <f>aggregate!G84*adjustments!$G$5</f>
        <v>1468.5634453818318</v>
      </c>
      <c r="H85" s="7">
        <f t="shared" si="42"/>
        <v>12586.282624413892</v>
      </c>
      <c r="I85" s="8">
        <f>aggregate!I84*adjustments!$I$5</f>
        <v>1575.7670926678227</v>
      </c>
      <c r="J85" s="8">
        <f>aggregate!J84*adjustments!$J$5</f>
        <v>1759.3603860858634</v>
      </c>
      <c r="K85" s="3">
        <v>0.05169851563958782</v>
      </c>
      <c r="L85" s="10">
        <v>1072048</v>
      </c>
      <c r="M85" s="10">
        <f t="shared" si="29"/>
        <v>55423.29029438885</v>
      </c>
      <c r="N85" s="10">
        <f t="shared" si="30"/>
        <v>1016624.7097056111</v>
      </c>
      <c r="O85" s="17">
        <f t="shared" si="31"/>
        <v>5793.8976877364885</v>
      </c>
      <c r="P85" s="17">
        <f t="shared" si="32"/>
        <v>10127.51241543109</v>
      </c>
      <c r="Q85" s="17">
        <f t="shared" si="33"/>
        <v>15921.410103167578</v>
      </c>
      <c r="R85" s="17">
        <v>4193.91597617703</v>
      </c>
      <c r="S85" s="17">
        <v>11537.198961983</v>
      </c>
      <c r="T85" s="11">
        <f t="shared" si="34"/>
        <v>15731.11493816003</v>
      </c>
      <c r="U85" s="14">
        <f t="shared" si="35"/>
        <v>6211.336428342527</v>
      </c>
      <c r="V85" s="14">
        <f t="shared" si="36"/>
        <v>10857.17942993807</v>
      </c>
      <c r="W85" s="14">
        <f t="shared" si="37"/>
        <v>17068.515858280596</v>
      </c>
      <c r="X85" s="14">
        <f t="shared" si="38"/>
        <v>4496.079234428633</v>
      </c>
      <c r="Y85" s="14">
        <f t="shared" si="39"/>
        <v>12368.431072795951</v>
      </c>
      <c r="Z85" s="14">
        <f t="shared" si="40"/>
        <v>16864.510307224584</v>
      </c>
    </row>
    <row r="86" spans="1:26" ht="12.75">
      <c r="A86">
        <f t="shared" si="41"/>
        <v>82</v>
      </c>
      <c r="B86" s="7">
        <f>aggregate!B85*adjustments!$B$5</f>
        <v>1493.7905162877187</v>
      </c>
      <c r="C86" s="7">
        <f>aggregate!C85*adjustments!$C$5</f>
        <v>1237.2668813208957</v>
      </c>
      <c r="D86" s="7">
        <f>aggregate!D85*adjustments!$D$5</f>
        <v>1096.4367355561565</v>
      </c>
      <c r="E86" s="7">
        <f>aggregate!E85*adjustments!$E$5</f>
        <v>6359.895986759958</v>
      </c>
      <c r="F86" s="7">
        <f>aggregate!F85*adjustments!$R$5</f>
        <v>0</v>
      </c>
      <c r="G86" s="7">
        <f>aggregate!G85*adjustments!$G$5</f>
        <v>1301.3825550383076</v>
      </c>
      <c r="H86" s="7">
        <f t="shared" si="42"/>
        <v>11488.772674963036</v>
      </c>
      <c r="I86" s="8">
        <f>aggregate!I85*adjustments!$I$5</f>
        <v>1629.5575621867843</v>
      </c>
      <c r="J86" s="8">
        <f>aggregate!J85*adjustments!$J$5</f>
        <v>2073.6890746564245</v>
      </c>
      <c r="K86" s="3">
        <v>0.06431584619853743</v>
      </c>
      <c r="L86" s="10">
        <v>981562</v>
      </c>
      <c r="M86" s="10">
        <f t="shared" si="29"/>
        <v>63129.9906263288</v>
      </c>
      <c r="N86" s="10">
        <f t="shared" si="30"/>
        <v>918432.0093736711</v>
      </c>
      <c r="O86" s="17">
        <f t="shared" si="31"/>
        <v>5457.051695351554</v>
      </c>
      <c r="P86" s="17">
        <f t="shared" si="32"/>
        <v>9734.967616454689</v>
      </c>
      <c r="Q86" s="17">
        <f t="shared" si="33"/>
        <v>15192.019311806243</v>
      </c>
      <c r="R86" s="17">
        <v>4275.23542475331</v>
      </c>
      <c r="S86" s="17">
        <v>12002.7399075485</v>
      </c>
      <c r="T86" s="11">
        <f t="shared" si="34"/>
        <v>16277.975332301809</v>
      </c>
      <c r="U86" s="14">
        <f t="shared" si="35"/>
        <v>5356.4345761926625</v>
      </c>
      <c r="V86" s="14">
        <f t="shared" si="36"/>
        <v>9555.474283542497</v>
      </c>
      <c r="W86" s="14">
        <f t="shared" si="37"/>
        <v>14911.90885973516</v>
      </c>
      <c r="X86" s="14">
        <f t="shared" si="38"/>
        <v>4196.4086339917085</v>
      </c>
      <c r="Y86" s="14">
        <f t="shared" si="39"/>
        <v>11781.433389133119</v>
      </c>
      <c r="Z86" s="14">
        <f t="shared" si="40"/>
        <v>15977.84202312483</v>
      </c>
    </row>
    <row r="87" spans="1:26" ht="12.75">
      <c r="A87">
        <f t="shared" si="41"/>
        <v>83</v>
      </c>
      <c r="B87" s="7">
        <f>aggregate!B86*adjustments!$B$5</f>
        <v>1352.4953694933247</v>
      </c>
      <c r="C87" s="7">
        <f>aggregate!C86*adjustments!$C$5</f>
        <v>1074.8687934885324</v>
      </c>
      <c r="D87" s="7">
        <f>aggregate!D86*adjustments!$D$5</f>
        <v>1003.5909234976901</v>
      </c>
      <c r="E87" s="7">
        <f>aggregate!E86*adjustments!$E$5</f>
        <v>5779.585278459086</v>
      </c>
      <c r="F87" s="7">
        <f>aggregate!F86*adjustments!$R$5</f>
        <v>0</v>
      </c>
      <c r="G87" s="7">
        <f>aggregate!G86*adjustments!$G$5</f>
        <v>1084.0946738795842</v>
      </c>
      <c r="H87" s="7">
        <f t="shared" si="42"/>
        <v>10294.635038818218</v>
      </c>
      <c r="I87" s="8">
        <f>aggregate!I86*adjustments!$I$5</f>
        <v>1663.8285134006685</v>
      </c>
      <c r="J87" s="8">
        <f>aggregate!J86*adjustments!$J$5</f>
        <v>2132.7861190062467</v>
      </c>
      <c r="K87" s="3">
        <v>0.0733943085981911</v>
      </c>
      <c r="L87" s="10">
        <v>883063</v>
      </c>
      <c r="M87" s="10">
        <f t="shared" si="29"/>
        <v>64811.79833364442</v>
      </c>
      <c r="N87" s="10">
        <f t="shared" si="30"/>
        <v>818251.2016663556</v>
      </c>
      <c r="O87" s="17">
        <f t="shared" si="31"/>
        <v>5094.783599880216</v>
      </c>
      <c r="P87" s="17">
        <f t="shared" si="32"/>
        <v>8996.466071344918</v>
      </c>
      <c r="Q87" s="17">
        <f t="shared" si="33"/>
        <v>14091.249671225134</v>
      </c>
      <c r="R87" s="17">
        <v>4356.40988317841</v>
      </c>
      <c r="S87" s="17">
        <v>12706.4541310583</v>
      </c>
      <c r="T87" s="11">
        <f t="shared" si="34"/>
        <v>17062.86401423671</v>
      </c>
      <c r="U87" s="14">
        <f t="shared" si="35"/>
        <v>4499.014890061023</v>
      </c>
      <c r="V87" s="14">
        <f t="shared" si="36"/>
        <v>7944.4463183600565</v>
      </c>
      <c r="W87" s="14">
        <f t="shared" si="37"/>
        <v>12443.46120842108</v>
      </c>
      <c r="X87" s="14">
        <f t="shared" si="38"/>
        <v>3846.9843806691765</v>
      </c>
      <c r="Y87" s="14">
        <f t="shared" si="39"/>
        <v>11220.599504334736</v>
      </c>
      <c r="Z87" s="14">
        <f t="shared" si="40"/>
        <v>15067.583885003914</v>
      </c>
    </row>
    <row r="88" spans="1:26" ht="12.75">
      <c r="A88">
        <f t="shared" si="41"/>
        <v>84</v>
      </c>
      <c r="B88" s="7">
        <f>aggregate!B87*adjustments!$B$5</f>
        <v>1229.036180771383</v>
      </c>
      <c r="C88" s="7">
        <f>aggregate!C87*adjustments!$C$5</f>
        <v>930.5396073256278</v>
      </c>
      <c r="D88" s="7">
        <f>aggregate!D87*adjustments!$D$5</f>
        <v>921.7884574208829</v>
      </c>
      <c r="E88" s="7">
        <f>aggregate!E87*adjustments!$E$5</f>
        <v>5268.650203733772</v>
      </c>
      <c r="F88" s="7">
        <f>aggregate!F87*adjustments!$R$5</f>
        <v>0</v>
      </c>
      <c r="G88" s="7">
        <f>aggregate!G87*adjustments!$G$5</f>
        <v>915.7820743573834</v>
      </c>
      <c r="H88" s="7">
        <f t="shared" si="42"/>
        <v>9265.79652360905</v>
      </c>
      <c r="I88" s="8">
        <f>aggregate!I87*adjustments!$I$5</f>
        <v>1989.873286422471</v>
      </c>
      <c r="J88" s="8">
        <f>aggregate!J87*adjustments!$J$5</f>
        <v>2209.932330770508</v>
      </c>
      <c r="K88" s="3">
        <v>0.08700409852373563</v>
      </c>
      <c r="L88" s="10">
        <v>801329</v>
      </c>
      <c r="M88" s="10">
        <f t="shared" si="29"/>
        <v>69718.90726592655</v>
      </c>
      <c r="N88" s="10">
        <f t="shared" si="30"/>
        <v>731610.0927340734</v>
      </c>
      <c r="O88" s="17">
        <f t="shared" si="31"/>
        <v>5071.2375319403645</v>
      </c>
      <c r="P88" s="17">
        <f t="shared" si="32"/>
        <v>8394.364608861662</v>
      </c>
      <c r="Q88" s="17">
        <f t="shared" si="33"/>
        <v>13465.602140802028</v>
      </c>
      <c r="R88" s="17">
        <v>4445.32753856872</v>
      </c>
      <c r="S88" s="17">
        <v>13680.7933779455</v>
      </c>
      <c r="T88" s="11">
        <f t="shared" si="34"/>
        <v>18126.12091651422</v>
      </c>
      <c r="U88" s="14">
        <f t="shared" si="35"/>
        <v>4063.7297002322402</v>
      </c>
      <c r="V88" s="14">
        <f t="shared" si="36"/>
        <v>6726.647797654507</v>
      </c>
      <c r="W88" s="14">
        <f t="shared" si="37"/>
        <v>10790.377497886748</v>
      </c>
      <c r="X88" s="14">
        <f t="shared" si="38"/>
        <v>3562.169871153734</v>
      </c>
      <c r="Y88" s="14">
        <f t="shared" si="39"/>
        <v>10962.81647675569</v>
      </c>
      <c r="Z88" s="14">
        <f t="shared" si="40"/>
        <v>14524.986347909424</v>
      </c>
    </row>
    <row r="89" spans="1:26" ht="12.75">
      <c r="A89">
        <f t="shared" si="41"/>
        <v>85</v>
      </c>
      <c r="B89" s="7">
        <f>aggregate!B88*adjustments!$B$5</f>
        <v>1118.8955161991667</v>
      </c>
      <c r="C89" s="7">
        <f>aggregate!C88*adjustments!$C$5</f>
        <v>810.1866346810918</v>
      </c>
      <c r="D89" s="7">
        <f>aggregate!D88*adjustments!$D$5</f>
        <v>847.996078936142</v>
      </c>
      <c r="E89" s="7">
        <f>aggregate!E88*adjustments!$E$5</f>
        <v>4816.542826825833</v>
      </c>
      <c r="F89" s="7">
        <f>aggregate!F88*adjustments!$R$5</f>
        <v>0</v>
      </c>
      <c r="G89" s="7">
        <f>aggregate!G88*adjustments!$G$5</f>
        <v>751.3400348974114</v>
      </c>
      <c r="H89" s="7">
        <f t="shared" si="42"/>
        <v>8344.961091539644</v>
      </c>
      <c r="I89" s="8">
        <f>aggregate!I88*adjustments!$I$5</f>
        <v>2199.51361611969</v>
      </c>
      <c r="J89" s="8">
        <f>aggregate!J88*adjustments!$J$5</f>
        <v>2336.8409153776333</v>
      </c>
      <c r="K89" s="3">
        <v>0.10222204458891954</v>
      </c>
      <c r="L89" s="10">
        <v>730194</v>
      </c>
      <c r="M89" s="10">
        <f t="shared" si="29"/>
        <v>74641.92362656152</v>
      </c>
      <c r="N89" s="10">
        <f t="shared" si="30"/>
        <v>655552.0763734385</v>
      </c>
      <c r="O89" s="17">
        <f t="shared" si="31"/>
        <v>4976.591845936091</v>
      </c>
      <c r="P89" s="17">
        <f t="shared" si="32"/>
        <v>7904.723777100879</v>
      </c>
      <c r="Q89" s="17">
        <f t="shared" si="33"/>
        <v>12881.31562303697</v>
      </c>
      <c r="R89" s="17">
        <v>4523.16066494733</v>
      </c>
      <c r="S89" s="17">
        <v>14871.5465265036</v>
      </c>
      <c r="T89" s="11">
        <f t="shared" si="34"/>
        <v>19394.70719145093</v>
      </c>
      <c r="U89" s="14">
        <f t="shared" si="35"/>
        <v>3633.877506351458</v>
      </c>
      <c r="V89" s="14">
        <f t="shared" si="36"/>
        <v>5771.981873696399</v>
      </c>
      <c r="W89" s="14">
        <f t="shared" si="37"/>
        <v>9405.859380047857</v>
      </c>
      <c r="X89" s="14">
        <f t="shared" si="38"/>
        <v>3302.7847785805507</v>
      </c>
      <c r="Y89" s="14">
        <f t="shared" si="39"/>
        <v>10859.11404437377</v>
      </c>
      <c r="Z89" s="14">
        <f t="shared" si="40"/>
        <v>14161.89882295432</v>
      </c>
    </row>
    <row r="90" spans="1:26" ht="12.75">
      <c r="A90">
        <f t="shared" si="41"/>
        <v>86</v>
      </c>
      <c r="B90" s="7">
        <f>aggregate!B89*adjustments!$B$5</f>
        <v>964.3303600553534</v>
      </c>
      <c r="C90" s="7">
        <f>aggregate!C89*adjustments!$C$5</f>
        <v>678.9361446240314</v>
      </c>
      <c r="D90" s="7">
        <f>aggregate!D89*adjustments!$D$5</f>
        <v>738.2979569965106</v>
      </c>
      <c r="E90" s="7">
        <f>aggregate!E89*adjustments!$E$5</f>
        <v>4173.356481460019</v>
      </c>
      <c r="F90" s="7">
        <f>aggregate!F89*adjustments!$R$5</f>
        <v>0</v>
      </c>
      <c r="G90" s="7">
        <f>aggregate!G89*adjustments!$G$5</f>
        <v>583.7164878195905</v>
      </c>
      <c r="H90" s="7">
        <f t="shared" si="42"/>
        <v>7138.637430955505</v>
      </c>
      <c r="I90" s="8">
        <f>aggregate!I89*adjustments!$I$5</f>
        <v>2432.314896908725</v>
      </c>
      <c r="J90" s="8">
        <f>aggregate!J89*adjustments!$J$5</f>
        <v>2427.3611022848195</v>
      </c>
      <c r="K90" s="3">
        <v>0.12431009735707206</v>
      </c>
      <c r="L90" s="10">
        <v>635154</v>
      </c>
      <c r="M90" s="10">
        <f t="shared" si="29"/>
        <v>78956.05557673375</v>
      </c>
      <c r="N90" s="10">
        <f t="shared" si="30"/>
        <v>556197.9444232662</v>
      </c>
      <c r="O90" s="17">
        <f t="shared" si="31"/>
        <v>4813.879358584621</v>
      </c>
      <c r="P90" s="17">
        <f t="shared" si="32"/>
        <v>7184.434071564428</v>
      </c>
      <c r="Q90" s="17">
        <f t="shared" si="33"/>
        <v>11998.31343014905</v>
      </c>
      <c r="R90" s="17">
        <v>4590.73674274216</v>
      </c>
      <c r="S90" s="17">
        <v>15860.9833354065</v>
      </c>
      <c r="T90" s="11">
        <f t="shared" si="34"/>
        <v>20451.72007814866</v>
      </c>
      <c r="U90" s="14">
        <f t="shared" si="35"/>
        <v>3057.554730122456</v>
      </c>
      <c r="V90" s="14">
        <f t="shared" si="36"/>
        <v>4563.222038290433</v>
      </c>
      <c r="W90" s="14">
        <f t="shared" si="37"/>
        <v>7620.776768412889</v>
      </c>
      <c r="X90" s="14">
        <f t="shared" si="38"/>
        <v>2915.8248050996535</v>
      </c>
      <c r="Y90" s="14">
        <f t="shared" si="39"/>
        <v>10074.16700941678</v>
      </c>
      <c r="Z90" s="14">
        <f t="shared" si="40"/>
        <v>12989.991814516434</v>
      </c>
    </row>
    <row r="91" spans="1:26" ht="12.75">
      <c r="A91">
        <f t="shared" si="41"/>
        <v>87</v>
      </c>
      <c r="B91" s="7">
        <f>aggregate!B90*adjustments!$B$5</f>
        <v>853.0455288960908</v>
      </c>
      <c r="C91" s="7">
        <f>aggregate!C90*adjustments!$C$5</f>
        <v>586.540897590348</v>
      </c>
      <c r="D91" s="7">
        <f>aggregate!D90*adjustments!$D$5</f>
        <v>659.5135187585155</v>
      </c>
      <c r="E91" s="7">
        <f>aggregate!E90*adjustments!$E$5</f>
        <v>3717.5607262448034</v>
      </c>
      <c r="F91" s="7">
        <f>aggregate!F90*adjustments!$R$5</f>
        <v>0</v>
      </c>
      <c r="G91" s="7">
        <f>aggregate!G90*adjustments!$G$5</f>
        <v>484.9807241005617</v>
      </c>
      <c r="H91" s="7">
        <f t="shared" si="42"/>
        <v>6301.641395590319</v>
      </c>
      <c r="I91" s="8">
        <f>aggregate!I90*adjustments!$I$5</f>
        <v>2004.0429543238715</v>
      </c>
      <c r="J91" s="8">
        <f>aggregate!J90*adjustments!$J$5</f>
        <v>2343.1298894425354</v>
      </c>
      <c r="K91" s="3">
        <v>0.13080492358222368</v>
      </c>
      <c r="L91" s="10">
        <v>557330</v>
      </c>
      <c r="M91" s="10">
        <f t="shared" si="29"/>
        <v>72901.50806008073</v>
      </c>
      <c r="N91" s="10">
        <f t="shared" si="30"/>
        <v>484428.4919399193</v>
      </c>
      <c r="O91" s="17">
        <f t="shared" si="31"/>
        <v>4103.142899568826</v>
      </c>
      <c r="P91" s="17">
        <f t="shared" si="32"/>
        <v>6545.6713397879</v>
      </c>
      <c r="Q91" s="17">
        <f t="shared" si="33"/>
        <v>10648.814239356725</v>
      </c>
      <c r="R91" s="17">
        <v>4646.83562341603</v>
      </c>
      <c r="S91" s="17">
        <v>16583.0553516679</v>
      </c>
      <c r="T91" s="11">
        <f t="shared" si="34"/>
        <v>21229.89097508393</v>
      </c>
      <c r="U91" s="14">
        <f t="shared" si="35"/>
        <v>2286.8046322166933</v>
      </c>
      <c r="V91" s="14">
        <f t="shared" si="36"/>
        <v>3648.0990078039904</v>
      </c>
      <c r="W91" s="14">
        <f t="shared" si="37"/>
        <v>5934.903640020683</v>
      </c>
      <c r="X91" s="14">
        <f t="shared" si="38"/>
        <v>2589.820897998456</v>
      </c>
      <c r="Y91" s="14">
        <f t="shared" si="39"/>
        <v>9242.234239145071</v>
      </c>
      <c r="Z91" s="14">
        <f t="shared" si="40"/>
        <v>11832.055137143527</v>
      </c>
    </row>
    <row r="92" spans="1:26" ht="12.75">
      <c r="A92">
        <f t="shared" si="41"/>
        <v>88</v>
      </c>
      <c r="B92" s="7">
        <f>aggregate!B91*adjustments!$B$5</f>
        <v>698.5198208744165</v>
      </c>
      <c r="C92" s="7">
        <f>aggregate!C91*adjustments!$C$5</f>
        <v>469.52178608537974</v>
      </c>
      <c r="D92" s="7">
        <f>aggregate!D91*adjustments!$D$5</f>
        <v>545.1795228716793</v>
      </c>
      <c r="E92" s="7">
        <f>aggregate!E91*adjustments!$E$5</f>
        <v>3068.719246730252</v>
      </c>
      <c r="F92" s="7">
        <f>aggregate!F91*adjustments!$R$5</f>
        <v>0</v>
      </c>
      <c r="G92" s="7">
        <f>aggregate!G91*adjustments!$G$5</f>
        <v>382.02149230948265</v>
      </c>
      <c r="H92" s="7">
        <f t="shared" si="42"/>
        <v>5163.961868871211</v>
      </c>
      <c r="I92" s="8">
        <f>aggregate!I91*adjustments!$I$5</f>
        <v>2460.384337189456</v>
      </c>
      <c r="J92" s="8">
        <f>aggregate!J91*adjustments!$J$5</f>
        <v>2235.1128725512076</v>
      </c>
      <c r="K92" s="3">
        <v>0.1607589229917689</v>
      </c>
      <c r="L92" s="10">
        <v>465481</v>
      </c>
      <c r="M92" s="10">
        <f t="shared" si="29"/>
        <v>74830.22423313158</v>
      </c>
      <c r="N92" s="10">
        <f t="shared" si="30"/>
        <v>390650.77576686844</v>
      </c>
      <c r="O92" s="17">
        <f t="shared" si="31"/>
        <v>4173.605467020931</v>
      </c>
      <c r="P92" s="17">
        <f t="shared" si="32"/>
        <v>5685.853611590943</v>
      </c>
      <c r="Q92" s="17">
        <f t="shared" si="33"/>
        <v>9859.459078611875</v>
      </c>
      <c r="R92" s="17">
        <v>4691.8905484745</v>
      </c>
      <c r="S92" s="17">
        <v>16973.971910368</v>
      </c>
      <c r="T92" s="11">
        <f t="shared" si="34"/>
        <v>21665.8624588425</v>
      </c>
      <c r="U92" s="14">
        <f t="shared" si="35"/>
        <v>1942.7340463943701</v>
      </c>
      <c r="V92" s="14">
        <f t="shared" si="36"/>
        <v>2646.6568249769634</v>
      </c>
      <c r="W92" s="14">
        <f t="shared" si="37"/>
        <v>4589.3908713713345</v>
      </c>
      <c r="X92" s="14">
        <f t="shared" si="38"/>
        <v>2183.985904394459</v>
      </c>
      <c r="Y92" s="14">
        <f t="shared" si="39"/>
        <v>7901.061418810007</v>
      </c>
      <c r="Z92" s="14">
        <f t="shared" si="40"/>
        <v>10085.047323204466</v>
      </c>
    </row>
    <row r="93" spans="1:26" ht="12.75">
      <c r="A93">
        <f t="shared" si="41"/>
        <v>89</v>
      </c>
      <c r="B93" s="7">
        <f>aggregate!B92*adjustments!$B$5</f>
        <v>604.6367807109411</v>
      </c>
      <c r="C93" s="7">
        <f>aggregate!C92*adjustments!$C$5</f>
        <v>398.05998361798174</v>
      </c>
      <c r="D93" s="7">
        <f>aggregate!D92*adjustments!$D$5</f>
        <v>476.2252747616423</v>
      </c>
      <c r="E93" s="7">
        <f>aggregate!E92*adjustments!$E$5</f>
        <v>2678.668034821484</v>
      </c>
      <c r="F93" s="7">
        <f>aggregate!F92*adjustments!$R$5</f>
        <v>0</v>
      </c>
      <c r="G93" s="7">
        <f>aggregate!G92*adjustments!$G$5</f>
        <v>313.7877416165992</v>
      </c>
      <c r="H93" s="7">
        <f t="shared" si="42"/>
        <v>4471.377815528649</v>
      </c>
      <c r="I93" s="8">
        <f>aggregate!I92*adjustments!$I$5</f>
        <v>2214.8505481587435</v>
      </c>
      <c r="J93" s="8">
        <f>aggregate!J92*adjustments!$J$5</f>
        <v>2065.474017386241</v>
      </c>
      <c r="K93" s="3">
        <v>0.17075191064386225</v>
      </c>
      <c r="L93" s="10">
        <v>401659</v>
      </c>
      <c r="M93" s="10">
        <f t="shared" si="29"/>
        <v>68584.04167730307</v>
      </c>
      <c r="N93" s="10">
        <f t="shared" si="30"/>
        <v>333074.9583226969</v>
      </c>
      <c r="O93" s="17">
        <f t="shared" si="31"/>
        <v>3693.772587249309</v>
      </c>
      <c r="P93" s="17">
        <f t="shared" si="32"/>
        <v>5057.929793824324</v>
      </c>
      <c r="Q93" s="17">
        <f t="shared" si="33"/>
        <v>8751.702381073634</v>
      </c>
      <c r="R93" s="17">
        <v>4733.18373042684</v>
      </c>
      <c r="S93" s="17">
        <v>17180.6862477515</v>
      </c>
      <c r="T93" s="11">
        <f t="shared" si="34"/>
        <v>21913.86997817834</v>
      </c>
      <c r="U93" s="14">
        <f t="shared" si="35"/>
        <v>1483.6370036219703</v>
      </c>
      <c r="V93" s="14">
        <f t="shared" si="36"/>
        <v>2031.5630230576844</v>
      </c>
      <c r="W93" s="14">
        <f t="shared" si="37"/>
        <v>3515.2000266796545</v>
      </c>
      <c r="X93" s="14">
        <f t="shared" si="38"/>
        <v>1901.1258439795142</v>
      </c>
      <c r="Y93" s="14">
        <f t="shared" si="39"/>
        <v>6900.777257585619</v>
      </c>
      <c r="Z93" s="14">
        <f t="shared" si="40"/>
        <v>8801.903101565134</v>
      </c>
    </row>
    <row r="94" spans="1:26" ht="12.75">
      <c r="A94">
        <f t="shared" si="41"/>
        <v>90</v>
      </c>
      <c r="B94" s="7">
        <f>aggregate!B93*adjustments!$B$5</f>
        <v>1971.3902180908785</v>
      </c>
      <c r="C94" s="7">
        <f>aggregate!C93*adjustments!$C$5</f>
        <v>1271.414531697014</v>
      </c>
      <c r="D94" s="7">
        <f>aggregate!D93*adjustments!$D$5</f>
        <v>1566.3775485663195</v>
      </c>
      <c r="E94" s="7">
        <f>aggregate!E93*adjustments!$E$5</f>
        <v>8804.527888204024</v>
      </c>
      <c r="F94" s="7">
        <f>aggregate!F93*adjustments!$R$5</f>
        <v>0</v>
      </c>
      <c r="G94" s="7">
        <f>aggregate!G93*adjustments!$G$5</f>
        <v>969.6519163311028</v>
      </c>
      <c r="H94" s="7">
        <f t="shared" si="42"/>
        <v>14583.362102889338</v>
      </c>
      <c r="I94" s="8">
        <f>aggregate!I93*adjustments!$I$5</f>
        <v>12218.584855301795</v>
      </c>
      <c r="J94" s="8">
        <f>aggregate!J93*adjustments!$J$5</f>
        <v>11459.43577866858</v>
      </c>
      <c r="K94" s="3">
        <v>0.262</v>
      </c>
      <c r="L94" s="10">
        <v>1449769</v>
      </c>
      <c r="M94" s="10">
        <f t="shared" si="29"/>
        <v>379839.478</v>
      </c>
      <c r="N94" s="10">
        <f t="shared" si="30"/>
        <v>1069929.5219999999</v>
      </c>
      <c r="O94" s="17">
        <f t="shared" si="31"/>
        <v>17027.76715365601</v>
      </c>
      <c r="P94" s="17">
        <f t="shared" si="32"/>
        <v>21233.615583203704</v>
      </c>
      <c r="Q94" s="17">
        <f t="shared" si="33"/>
        <v>38261.38273685971</v>
      </c>
      <c r="R94" s="17">
        <v>4774.47691237918</v>
      </c>
      <c r="S94" s="17">
        <v>17387.400585135</v>
      </c>
      <c r="T94" s="11">
        <f t="shared" si="34"/>
        <v>22161.877497514182</v>
      </c>
      <c r="U94" s="14">
        <f t="shared" si="35"/>
        <v>24686.328958588718</v>
      </c>
      <c r="V94" s="14">
        <f t="shared" si="36"/>
        <v>30783.83763044565</v>
      </c>
      <c r="W94" s="14">
        <f t="shared" si="37"/>
        <v>55470.16658903437</v>
      </c>
      <c r="X94" s="14">
        <f t="shared" si="38"/>
        <v>6921.888618783051</v>
      </c>
      <c r="Y94" s="14">
        <f t="shared" si="39"/>
        <v>25207.714358910587</v>
      </c>
      <c r="Z94" s="14">
        <f t="shared" si="40"/>
        <v>32129.602977693638</v>
      </c>
    </row>
    <row r="95" ht="12.75">
      <c r="K95" s="5"/>
    </row>
    <row r="96" spans="10:11" ht="12.75">
      <c r="J96" s="11">
        <f>J94+I94</f>
        <v>23678.020633970373</v>
      </c>
      <c r="K96" s="5"/>
    </row>
    <row r="97" spans="10:11" ht="12.75">
      <c r="J97" s="14">
        <f>J96/K94</f>
        <v>90374.12455713883</v>
      </c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C79">
      <selection activeCell="I3" sqref="I3:J93"/>
    </sheetView>
  </sheetViews>
  <sheetFormatPr defaultColWidth="9.140625" defaultRowHeight="12.75"/>
  <cols>
    <col min="7" max="7" width="11.00390625" style="0" customWidth="1"/>
    <col min="8" max="8" width="10.8515625" style="0" customWidth="1"/>
    <col min="9" max="9" width="12.8515625" style="0" customWidth="1"/>
    <col min="10" max="10" width="15.8515625" style="0" customWidth="1"/>
    <col min="11" max="11" width="21.140625" style="4" customWidth="1"/>
  </cols>
  <sheetData>
    <row r="1" spans="2:14" ht="12.75">
      <c r="B1" s="1" t="s">
        <v>8</v>
      </c>
      <c r="C1" s="1"/>
      <c r="D1" s="1"/>
      <c r="E1" s="1"/>
      <c r="F1" s="1"/>
      <c r="G1" s="1"/>
      <c r="H1" s="1"/>
      <c r="I1" s="2" t="s">
        <v>99</v>
      </c>
      <c r="J1" s="2"/>
      <c r="K1" s="2"/>
      <c r="L1" s="9"/>
      <c r="M1" s="9"/>
      <c r="N1" s="9"/>
    </row>
    <row r="2" spans="1:14" ht="12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9</v>
      </c>
      <c r="J2" s="2" t="s">
        <v>10</v>
      </c>
      <c r="K2" s="2" t="s">
        <v>12</v>
      </c>
      <c r="L2" s="9" t="s">
        <v>15</v>
      </c>
      <c r="M2" s="9" t="s">
        <v>14</v>
      </c>
      <c r="N2" s="9" t="s">
        <v>13</v>
      </c>
    </row>
    <row r="3" spans="1:14" ht="12.75">
      <c r="A3">
        <v>0</v>
      </c>
      <c r="B3" s="7">
        <v>143.139646388445</v>
      </c>
      <c r="C3" s="7">
        <v>1428.88238451552</v>
      </c>
      <c r="D3" s="7">
        <v>239.642829796407</v>
      </c>
      <c r="E3" s="7">
        <v>16.2802738706276</v>
      </c>
      <c r="F3" s="7">
        <v>625.897905394231</v>
      </c>
      <c r="G3" s="7">
        <v>182.594409992344</v>
      </c>
      <c r="H3" s="7">
        <v>3946.69906700261</v>
      </c>
      <c r="I3" s="8">
        <v>0</v>
      </c>
      <c r="J3" s="8">
        <v>0</v>
      </c>
      <c r="K3" s="3">
        <v>0</v>
      </c>
      <c r="L3" s="10">
        <v>3805648</v>
      </c>
      <c r="M3" s="10">
        <f>L3*K3</f>
        <v>0</v>
      </c>
      <c r="N3" s="10">
        <f>L3-M3</f>
        <v>3805648</v>
      </c>
    </row>
    <row r="4" spans="1:14" ht="12.75">
      <c r="A4">
        <f>A3+1</f>
        <v>1</v>
      </c>
      <c r="B4" s="7">
        <v>140.322714337988</v>
      </c>
      <c r="C4" s="7">
        <v>1185.1267731058</v>
      </c>
      <c r="D4" s="7">
        <v>244.39242579643</v>
      </c>
      <c r="E4" s="7">
        <v>12.9965459022389</v>
      </c>
      <c r="F4" s="7">
        <v>620.838413642835</v>
      </c>
      <c r="G4" s="7">
        <v>176.942374263947</v>
      </c>
      <c r="H4" s="7">
        <v>3243.4595466784</v>
      </c>
      <c r="I4" s="8">
        <v>0</v>
      </c>
      <c r="J4" s="8">
        <v>41529.2980550516</v>
      </c>
      <c r="K4" s="3">
        <v>4.859043681467794E-05</v>
      </c>
      <c r="L4" s="10">
        <v>3820582</v>
      </c>
      <c r="M4" s="10">
        <f aca="true" t="shared" si="0" ref="M4:M67">L4*K4</f>
        <v>185.6437482662959</v>
      </c>
      <c r="N4" s="10">
        <f aca="true" t="shared" si="1" ref="N4:N67">L4-M4</f>
        <v>3820396.356251734</v>
      </c>
    </row>
    <row r="5" spans="1:14" ht="12.75">
      <c r="A5">
        <f aca="true" t="shared" si="2" ref="A5:A68">A4+1</f>
        <v>2</v>
      </c>
      <c r="B5" s="7">
        <v>137.505782287531</v>
      </c>
      <c r="C5" s="7">
        <v>941.371161696087</v>
      </c>
      <c r="D5" s="7">
        <v>249.142021796453</v>
      </c>
      <c r="E5" s="7">
        <v>9.71281793385029</v>
      </c>
      <c r="F5" s="7">
        <v>615.77892189144</v>
      </c>
      <c r="G5" s="7">
        <v>171.29033853555</v>
      </c>
      <c r="H5" s="7">
        <v>2540.2200263542</v>
      </c>
      <c r="I5" s="8">
        <v>0</v>
      </c>
      <c r="J5" s="8">
        <v>0</v>
      </c>
      <c r="K5" s="3">
        <v>0</v>
      </c>
      <c r="L5" s="10">
        <v>3790446</v>
      </c>
      <c r="M5" s="10">
        <f t="shared" si="0"/>
        <v>0</v>
      </c>
      <c r="N5" s="10">
        <f t="shared" si="1"/>
        <v>3790446</v>
      </c>
    </row>
    <row r="6" spans="1:14" ht="12.75">
      <c r="A6">
        <f t="shared" si="2"/>
        <v>3</v>
      </c>
      <c r="B6" s="7">
        <v>137.766377150362</v>
      </c>
      <c r="C6" s="7">
        <v>748.02615250626</v>
      </c>
      <c r="D6" s="7">
        <v>252.457224313352</v>
      </c>
      <c r="E6" s="7">
        <v>7.01389037002848</v>
      </c>
      <c r="F6" s="7">
        <v>608.774381756247</v>
      </c>
      <c r="G6" s="7">
        <v>163.40911626845</v>
      </c>
      <c r="H6" s="7">
        <v>1985.97064363559</v>
      </c>
      <c r="I6" s="8">
        <v>0</v>
      </c>
      <c r="J6" s="8">
        <v>41529.29805505161</v>
      </c>
      <c r="K6" s="3">
        <v>5.0865309459482855E-05</v>
      </c>
      <c r="L6" s="10">
        <v>3832799</v>
      </c>
      <c r="M6" s="10">
        <f t="shared" si="0"/>
        <v>194.95650723099644</v>
      </c>
      <c r="N6" s="10">
        <f t="shared" si="1"/>
        <v>3832604.043492769</v>
      </c>
    </row>
    <row r="7" spans="1:14" ht="12.75">
      <c r="A7">
        <f t="shared" si="2"/>
        <v>4</v>
      </c>
      <c r="B7" s="7">
        <v>142.109695733956</v>
      </c>
      <c r="C7" s="7">
        <v>615.3964389748</v>
      </c>
      <c r="D7" s="7">
        <v>252.834231496179</v>
      </c>
      <c r="E7" s="7">
        <v>4.95708554810831</v>
      </c>
      <c r="F7" s="7">
        <v>597.785626583092</v>
      </c>
      <c r="G7" s="7">
        <v>152.666069045067</v>
      </c>
      <c r="H7" s="7">
        <v>1590.21786544611</v>
      </c>
      <c r="I7" s="8">
        <v>0</v>
      </c>
      <c r="J7" s="8">
        <v>41529.2980550516</v>
      </c>
      <c r="K7" s="3">
        <v>9.447220791152834E-05</v>
      </c>
      <c r="L7" s="10">
        <v>3926323</v>
      </c>
      <c r="M7" s="10">
        <f t="shared" si="0"/>
        <v>370.92840278381567</v>
      </c>
      <c r="N7" s="10">
        <f t="shared" si="1"/>
        <v>3925952.071597216</v>
      </c>
    </row>
    <row r="8" spans="1:14" ht="12.75">
      <c r="A8">
        <f t="shared" si="2"/>
        <v>5</v>
      </c>
      <c r="B8" s="7">
        <v>151.439625126918</v>
      </c>
      <c r="C8" s="7">
        <v>549.093373034853</v>
      </c>
      <c r="D8" s="7">
        <v>250.211370976196</v>
      </c>
      <c r="E8" s="7">
        <v>3.43139817685671</v>
      </c>
      <c r="F8" s="7">
        <v>582.729028174728</v>
      </c>
      <c r="G8" s="7">
        <v>140.048580110689</v>
      </c>
      <c r="H8" s="7">
        <v>1374.17073112913</v>
      </c>
      <c r="I8" s="8">
        <v>0</v>
      </c>
      <c r="J8" s="8">
        <v>0</v>
      </c>
      <c r="K8" s="3">
        <v>0</v>
      </c>
      <c r="L8" s="10">
        <v>3965103</v>
      </c>
      <c r="M8" s="10">
        <f t="shared" si="0"/>
        <v>0</v>
      </c>
      <c r="N8" s="10">
        <f t="shared" si="1"/>
        <v>3965103</v>
      </c>
    </row>
    <row r="9" spans="1:14" ht="12.75">
      <c r="A9">
        <f t="shared" si="2"/>
        <v>6</v>
      </c>
      <c r="B9" s="7">
        <v>164.346108045311</v>
      </c>
      <c r="C9" s="7">
        <v>530.529968910991</v>
      </c>
      <c r="D9" s="7">
        <v>244.61082116175</v>
      </c>
      <c r="E9" s="7">
        <v>2.63756518736986</v>
      </c>
      <c r="F9" s="7">
        <v>563.634660620179</v>
      </c>
      <c r="G9" s="7">
        <v>128.903931173253</v>
      </c>
      <c r="H9" s="7">
        <v>1320.64327098751</v>
      </c>
      <c r="I9" s="8">
        <v>0</v>
      </c>
      <c r="J9" s="8">
        <v>0</v>
      </c>
      <c r="K9" s="3">
        <v>0</v>
      </c>
      <c r="L9" s="10">
        <v>4019705</v>
      </c>
      <c r="M9" s="10">
        <f t="shared" si="0"/>
        <v>0</v>
      </c>
      <c r="N9" s="10">
        <f t="shared" si="1"/>
        <v>4019705</v>
      </c>
    </row>
    <row r="10" spans="1:14" ht="12.75">
      <c r="A10">
        <f t="shared" si="2"/>
        <v>7</v>
      </c>
      <c r="B10" s="7">
        <v>183.708959905239</v>
      </c>
      <c r="C10" s="7">
        <v>545.521325526696</v>
      </c>
      <c r="D10" s="7">
        <v>236.082656493348</v>
      </c>
      <c r="E10" s="7">
        <v>2.27142164856535</v>
      </c>
      <c r="F10" s="7">
        <v>539.91348042316</v>
      </c>
      <c r="G10" s="7">
        <v>119.981129421606</v>
      </c>
      <c r="H10" s="7">
        <v>1352.15034911824</v>
      </c>
      <c r="I10" s="8">
        <v>0</v>
      </c>
      <c r="J10" s="8">
        <v>0</v>
      </c>
      <c r="K10" s="3">
        <v>0</v>
      </c>
      <c r="L10" s="10">
        <v>4118147</v>
      </c>
      <c r="M10" s="10">
        <f t="shared" si="0"/>
        <v>0</v>
      </c>
      <c r="N10" s="10">
        <f t="shared" si="1"/>
        <v>4118147</v>
      </c>
    </row>
    <row r="11" spans="1:14" ht="12.75">
      <c r="A11">
        <f t="shared" si="2"/>
        <v>8</v>
      </c>
      <c r="B11" s="7">
        <v>208.138989579821</v>
      </c>
      <c r="C11" s="7">
        <v>571.805799884227</v>
      </c>
      <c r="D11" s="7">
        <v>217.833069140578</v>
      </c>
      <c r="E11" s="7">
        <v>2.06027448219562</v>
      </c>
      <c r="F11" s="7">
        <v>506.605584984838</v>
      </c>
      <c r="G11" s="7">
        <v>115.452789109078</v>
      </c>
      <c r="H11" s="7">
        <v>1407.20715146112</v>
      </c>
      <c r="I11" s="8">
        <v>0</v>
      </c>
      <c r="J11" s="8">
        <v>41529.29805505161</v>
      </c>
      <c r="K11" s="3">
        <v>4.067295059489946E-05</v>
      </c>
      <c r="L11" s="10">
        <v>4179230</v>
      </c>
      <c r="M11" s="10">
        <f t="shared" si="0"/>
        <v>169.98161531472167</v>
      </c>
      <c r="N11" s="10">
        <f t="shared" si="1"/>
        <v>4179060.0183846853</v>
      </c>
    </row>
    <row r="12" spans="1:14" ht="12.75">
      <c r="A12">
        <f t="shared" si="2"/>
        <v>9</v>
      </c>
      <c r="B12" s="7">
        <v>239.089633557966</v>
      </c>
      <c r="C12" s="7">
        <v>610.392254310158</v>
      </c>
      <c r="D12" s="7">
        <v>199.177890990864</v>
      </c>
      <c r="E12" s="7">
        <v>1.95124788197656</v>
      </c>
      <c r="F12" s="7">
        <v>474.459196249369</v>
      </c>
      <c r="G12" s="7">
        <v>113.87303175042</v>
      </c>
      <c r="H12" s="7">
        <v>1494.47069440585</v>
      </c>
      <c r="I12" s="8">
        <v>0</v>
      </c>
      <c r="J12" s="8">
        <v>0</v>
      </c>
      <c r="K12" s="3">
        <v>0</v>
      </c>
      <c r="L12" s="10">
        <v>4267320</v>
      </c>
      <c r="M12" s="10">
        <f t="shared" si="0"/>
        <v>0</v>
      </c>
      <c r="N12" s="10">
        <f t="shared" si="1"/>
        <v>4267320</v>
      </c>
    </row>
    <row r="13" spans="1:14" ht="12.75">
      <c r="A13">
        <f t="shared" si="2"/>
        <v>10</v>
      </c>
      <c r="B13" s="7">
        <v>274.559822764785</v>
      </c>
      <c r="C13" s="7">
        <v>654.355697352862</v>
      </c>
      <c r="D13" s="7">
        <v>183.306660686907</v>
      </c>
      <c r="E13" s="7">
        <v>2.09008849697361</v>
      </c>
      <c r="F13" s="7">
        <v>447.072171682107</v>
      </c>
      <c r="G13" s="7">
        <v>114.932491247625</v>
      </c>
      <c r="H13" s="7">
        <v>1588.48747713341</v>
      </c>
      <c r="I13" s="8">
        <v>0</v>
      </c>
      <c r="J13" s="8">
        <v>41529.2980550516</v>
      </c>
      <c r="K13" s="3">
        <v>4.508987378056047E-05</v>
      </c>
      <c r="L13" s="10">
        <v>4274056</v>
      </c>
      <c r="M13" s="10">
        <f t="shared" si="0"/>
        <v>192.71664557104714</v>
      </c>
      <c r="N13" s="10">
        <f t="shared" si="1"/>
        <v>4273863.283354429</v>
      </c>
    </row>
    <row r="14" spans="1:14" ht="12.75">
      <c r="A14">
        <f t="shared" si="2"/>
        <v>11</v>
      </c>
      <c r="B14" s="7">
        <v>312.039475569803</v>
      </c>
      <c r="C14" s="7">
        <v>702.842702119219</v>
      </c>
      <c r="D14" s="7">
        <v>171.330013456525</v>
      </c>
      <c r="E14" s="7">
        <v>2.66678307331374</v>
      </c>
      <c r="F14" s="7">
        <v>423.517149002075</v>
      </c>
      <c r="G14" s="7">
        <v>112.89857366321</v>
      </c>
      <c r="H14" s="7">
        <v>1678.86036285257</v>
      </c>
      <c r="I14" s="8">
        <v>0</v>
      </c>
      <c r="J14" s="8">
        <v>0</v>
      </c>
      <c r="K14" s="3">
        <v>0</v>
      </c>
      <c r="L14" s="10">
        <v>4115093</v>
      </c>
      <c r="M14" s="10">
        <f t="shared" si="0"/>
        <v>0</v>
      </c>
      <c r="N14" s="10">
        <f t="shared" si="1"/>
        <v>4115093</v>
      </c>
    </row>
    <row r="15" spans="1:14" ht="12.75">
      <c r="A15">
        <f t="shared" si="2"/>
        <v>12</v>
      </c>
      <c r="B15" s="7">
        <v>346.781616436583</v>
      </c>
      <c r="C15" s="7">
        <v>753.321787452842</v>
      </c>
      <c r="D15" s="7">
        <v>164.118895327347</v>
      </c>
      <c r="E15" s="7">
        <v>3.22555639149539</v>
      </c>
      <c r="F15" s="7">
        <v>404.669697913694</v>
      </c>
      <c r="G15" s="7">
        <v>113.375855350684</v>
      </c>
      <c r="H15" s="7">
        <v>1757.01821106716</v>
      </c>
      <c r="I15" s="8">
        <v>0</v>
      </c>
      <c r="J15" s="8">
        <v>0</v>
      </c>
      <c r="K15" s="3">
        <v>0</v>
      </c>
      <c r="L15" s="10">
        <v>4075842</v>
      </c>
      <c r="M15" s="10">
        <f t="shared" si="0"/>
        <v>0</v>
      </c>
      <c r="N15" s="10">
        <f t="shared" si="1"/>
        <v>4075842</v>
      </c>
    </row>
    <row r="16" spans="1:14" ht="12.75">
      <c r="A16">
        <f t="shared" si="2"/>
        <v>13</v>
      </c>
      <c r="B16" s="7">
        <v>371.525561352984</v>
      </c>
      <c r="C16" s="7">
        <v>793.24039965898</v>
      </c>
      <c r="D16" s="7">
        <v>171.232776835311</v>
      </c>
      <c r="E16" s="7">
        <v>3.85663341484214</v>
      </c>
      <c r="F16" s="7">
        <v>400.205968185493</v>
      </c>
      <c r="G16" s="7">
        <v>112.318936524855</v>
      </c>
      <c r="H16" s="7">
        <v>1829.88709988852</v>
      </c>
      <c r="I16" s="8">
        <v>0</v>
      </c>
      <c r="J16" s="8">
        <v>0</v>
      </c>
      <c r="K16" s="3">
        <v>0</v>
      </c>
      <c r="L16" s="10">
        <v>4010850</v>
      </c>
      <c r="M16" s="10">
        <f t="shared" si="0"/>
        <v>0</v>
      </c>
      <c r="N16" s="10">
        <f t="shared" si="1"/>
        <v>4010850</v>
      </c>
    </row>
    <row r="17" spans="1:14" ht="12.75">
      <c r="A17">
        <f t="shared" si="2"/>
        <v>14</v>
      </c>
      <c r="B17" s="7">
        <v>381.732337838593</v>
      </c>
      <c r="C17" s="7">
        <v>825.338356911095</v>
      </c>
      <c r="D17" s="7">
        <v>181.6040072831</v>
      </c>
      <c r="E17" s="7">
        <v>4.43133003944209</v>
      </c>
      <c r="F17" s="7">
        <v>400.114887253087</v>
      </c>
      <c r="G17" s="7">
        <v>111.082720681243</v>
      </c>
      <c r="H17" s="7">
        <v>1882.23636422114</v>
      </c>
      <c r="I17" s="8">
        <v>0</v>
      </c>
      <c r="J17" s="8">
        <v>41529.2980550516</v>
      </c>
      <c r="K17" s="3">
        <v>8.218380871102144E-05</v>
      </c>
      <c r="L17" s="10">
        <v>4052231</v>
      </c>
      <c r="M17" s="10">
        <f t="shared" si="0"/>
        <v>333.0277773568711</v>
      </c>
      <c r="N17" s="10">
        <f t="shared" si="1"/>
        <v>4051897.972222643</v>
      </c>
    </row>
    <row r="18" spans="1:14" ht="12.75">
      <c r="A18">
        <f t="shared" si="2"/>
        <v>15</v>
      </c>
      <c r="B18" s="7">
        <v>378.937531732303</v>
      </c>
      <c r="C18" s="7">
        <v>851.72286485688</v>
      </c>
      <c r="D18" s="7">
        <v>193.172240515145</v>
      </c>
      <c r="E18" s="7">
        <v>4.93219221041666</v>
      </c>
      <c r="F18" s="7">
        <v>403.333833917181</v>
      </c>
      <c r="G18" s="7">
        <v>112.040789206883</v>
      </c>
      <c r="H18" s="7">
        <v>1934.89619943236</v>
      </c>
      <c r="I18" s="8">
        <v>0</v>
      </c>
      <c r="J18" s="8">
        <v>41529.29805505161</v>
      </c>
      <c r="K18" s="3">
        <v>1.5701643648057078E-05</v>
      </c>
      <c r="L18" s="10">
        <v>4019404</v>
      </c>
      <c r="M18" s="10">
        <f t="shared" si="0"/>
        <v>63.11124928557521</v>
      </c>
      <c r="N18" s="10">
        <f t="shared" si="1"/>
        <v>4019340.8887507142</v>
      </c>
    </row>
    <row r="19" spans="1:14" ht="12.75">
      <c r="A19">
        <f t="shared" si="2"/>
        <v>16</v>
      </c>
      <c r="B19" s="7">
        <v>365.662847122753</v>
      </c>
      <c r="C19" s="7">
        <v>874.211291799234</v>
      </c>
      <c r="D19" s="7">
        <v>204.068479951181</v>
      </c>
      <c r="E19" s="7">
        <v>4.74178120884581</v>
      </c>
      <c r="F19" s="7">
        <v>410.730081386194</v>
      </c>
      <c r="G19" s="7">
        <v>120.055974709523</v>
      </c>
      <c r="H19" s="7">
        <v>1992.08808324233</v>
      </c>
      <c r="I19" s="8">
        <v>0</v>
      </c>
      <c r="J19" s="8">
        <v>0</v>
      </c>
      <c r="K19" s="3">
        <v>0</v>
      </c>
      <c r="L19" s="10">
        <v>3975021</v>
      </c>
      <c r="M19" s="10">
        <f t="shared" si="0"/>
        <v>0</v>
      </c>
      <c r="N19" s="10">
        <f t="shared" si="1"/>
        <v>3975021</v>
      </c>
    </row>
    <row r="20" spans="1:14" ht="12.75">
      <c r="A20">
        <f t="shared" si="2"/>
        <v>17</v>
      </c>
      <c r="B20" s="7">
        <v>347.526777375832</v>
      </c>
      <c r="C20" s="7">
        <v>893.938009663089</v>
      </c>
      <c r="D20" s="7">
        <v>215.831702084903</v>
      </c>
      <c r="E20" s="7">
        <v>5.54554660297349</v>
      </c>
      <c r="F20" s="7">
        <v>426.673331900106</v>
      </c>
      <c r="G20" s="7">
        <v>132.949988000917</v>
      </c>
      <c r="H20" s="7">
        <v>2058.54995777534</v>
      </c>
      <c r="I20" s="8">
        <v>0</v>
      </c>
      <c r="J20" s="8">
        <v>0</v>
      </c>
      <c r="K20" s="3">
        <v>0</v>
      </c>
      <c r="L20" s="10">
        <v>4046012</v>
      </c>
      <c r="M20" s="10">
        <f t="shared" si="0"/>
        <v>0</v>
      </c>
      <c r="N20" s="10">
        <f t="shared" si="1"/>
        <v>4046012</v>
      </c>
    </row>
    <row r="21" spans="1:14" ht="12.75">
      <c r="A21">
        <f t="shared" si="2"/>
        <v>18</v>
      </c>
      <c r="B21" s="7">
        <v>329.122095400299</v>
      </c>
      <c r="C21" s="7">
        <v>921.843823299094</v>
      </c>
      <c r="D21" s="7">
        <v>223.643170106196</v>
      </c>
      <c r="E21" s="7">
        <v>6.57628476908693</v>
      </c>
      <c r="F21" s="7">
        <v>441.104976976529</v>
      </c>
      <c r="G21" s="7">
        <v>150.912783133595</v>
      </c>
      <c r="H21" s="7">
        <v>2122.69375752083</v>
      </c>
      <c r="I21" s="8">
        <v>0</v>
      </c>
      <c r="J21" s="8">
        <v>41529.29805505161</v>
      </c>
      <c r="K21" s="3">
        <v>5.725100775957465E-05</v>
      </c>
      <c r="L21" s="10">
        <v>4051598</v>
      </c>
      <c r="M21" s="10">
        <f t="shared" si="0"/>
        <v>231.95806853667713</v>
      </c>
      <c r="N21" s="10">
        <f t="shared" si="1"/>
        <v>4051366.0419314634</v>
      </c>
    </row>
    <row r="22" spans="1:14" ht="12.75">
      <c r="A22">
        <f t="shared" si="2"/>
        <v>19</v>
      </c>
      <c r="B22" s="7">
        <v>316.019098125614</v>
      </c>
      <c r="C22" s="7">
        <v>950.475302096716</v>
      </c>
      <c r="D22" s="7">
        <v>228.856880650876</v>
      </c>
      <c r="E22" s="7">
        <v>9.59901675376322</v>
      </c>
      <c r="F22" s="7">
        <v>451.926705599722</v>
      </c>
      <c r="G22" s="7">
        <v>171.153111275179</v>
      </c>
      <c r="H22" s="7">
        <v>2184.7085279684</v>
      </c>
      <c r="I22" s="8">
        <v>0</v>
      </c>
      <c r="J22" s="8">
        <v>41529.29805505161</v>
      </c>
      <c r="K22" s="3">
        <v>1.4581067698682236E-05</v>
      </c>
      <c r="L22" s="10">
        <v>4127855</v>
      </c>
      <c r="M22" s="10">
        <f t="shared" si="0"/>
        <v>60.188533205343965</v>
      </c>
      <c r="N22" s="10">
        <f t="shared" si="1"/>
        <v>4127794.8114667945</v>
      </c>
    </row>
    <row r="23" spans="1:14" ht="12.75">
      <c r="A23">
        <f t="shared" si="2"/>
        <v>20</v>
      </c>
      <c r="B23" s="7">
        <v>307.354337211201</v>
      </c>
      <c r="C23" s="7">
        <v>982.96610984799</v>
      </c>
      <c r="D23" s="7">
        <v>233.47727029473</v>
      </c>
      <c r="E23" s="7">
        <v>12.8609444196518</v>
      </c>
      <c r="F23" s="7">
        <v>457.617780351949</v>
      </c>
      <c r="G23" s="7">
        <v>191.778255852888</v>
      </c>
      <c r="H23" s="7">
        <v>2239.11398452692</v>
      </c>
      <c r="I23" s="8">
        <v>0</v>
      </c>
      <c r="J23" s="8">
        <v>41529.29805505161</v>
      </c>
      <c r="K23" s="3">
        <v>6.665463465056564E-05</v>
      </c>
      <c r="L23" s="10">
        <v>4049448</v>
      </c>
      <c r="M23" s="10">
        <f t="shared" si="0"/>
        <v>269.91447697646373</v>
      </c>
      <c r="N23" s="10">
        <f t="shared" si="1"/>
        <v>4049178.0855230237</v>
      </c>
    </row>
    <row r="24" spans="1:14" ht="12.75">
      <c r="A24">
        <f t="shared" si="2"/>
        <v>21</v>
      </c>
      <c r="B24" s="7">
        <v>304.362154446214</v>
      </c>
      <c r="C24" s="7">
        <v>1016.0411115888</v>
      </c>
      <c r="D24" s="7">
        <v>235.73435352824</v>
      </c>
      <c r="E24" s="7">
        <v>17.5827849290195</v>
      </c>
      <c r="F24" s="7">
        <v>463.580173463245</v>
      </c>
      <c r="G24" s="7">
        <v>214.312305954436</v>
      </c>
      <c r="H24" s="7">
        <v>2288.9739264081</v>
      </c>
      <c r="I24" s="8">
        <v>0</v>
      </c>
      <c r="J24" s="8">
        <v>41529.2980550516</v>
      </c>
      <c r="K24" s="3">
        <v>7.359595497221551E-05</v>
      </c>
      <c r="L24" s="10">
        <v>3841082</v>
      </c>
      <c r="M24" s="10">
        <f t="shared" si="0"/>
        <v>282.6880979165875</v>
      </c>
      <c r="N24" s="10">
        <f t="shared" si="1"/>
        <v>3840799.3119020835</v>
      </c>
    </row>
    <row r="25" spans="1:14" ht="12.75">
      <c r="A25">
        <f t="shared" si="2"/>
        <v>22</v>
      </c>
      <c r="B25" s="7">
        <v>301.378255249886</v>
      </c>
      <c r="C25" s="7">
        <v>1051.20475495012</v>
      </c>
      <c r="D25" s="7">
        <v>234.498586581237</v>
      </c>
      <c r="E25" s="7">
        <v>21.5570952726809</v>
      </c>
      <c r="F25" s="7">
        <v>465.088702340225</v>
      </c>
      <c r="G25" s="7">
        <v>237.102172763084</v>
      </c>
      <c r="H25" s="7">
        <v>2333.71260147437</v>
      </c>
      <c r="I25" s="8">
        <v>19448.501859780772</v>
      </c>
      <c r="J25" s="8">
        <v>33831.42344508336</v>
      </c>
      <c r="K25" s="3">
        <v>0.0002373467824238963</v>
      </c>
      <c r="L25" s="10">
        <v>3758648</v>
      </c>
      <c r="M25" s="10">
        <f t="shared" si="0"/>
        <v>892.103009064013</v>
      </c>
      <c r="N25" s="10">
        <f t="shared" si="1"/>
        <v>3757755.896990936</v>
      </c>
    </row>
    <row r="26" spans="1:14" ht="12.75">
      <c r="A26">
        <f t="shared" si="2"/>
        <v>23</v>
      </c>
      <c r="B26" s="7">
        <v>303.517369389118</v>
      </c>
      <c r="C26" s="7">
        <v>1083.57708894473</v>
      </c>
      <c r="D26" s="7">
        <v>234.991927762273</v>
      </c>
      <c r="E26" s="7">
        <v>25.8348063978595</v>
      </c>
      <c r="F26" s="7">
        <v>466.771420304711</v>
      </c>
      <c r="G26" s="7">
        <v>257.447942560423</v>
      </c>
      <c r="H26" s="7">
        <v>2378.15899680172</v>
      </c>
      <c r="I26" s="8">
        <v>0</v>
      </c>
      <c r="J26" s="8">
        <v>41529.29805505161</v>
      </c>
      <c r="K26" s="3">
        <v>0.0001587966701787246</v>
      </c>
      <c r="L26" s="10">
        <v>3673582</v>
      </c>
      <c r="M26" s="10">
        <f t="shared" si="0"/>
        <v>583.3525892284995</v>
      </c>
      <c r="N26" s="10">
        <f t="shared" si="1"/>
        <v>3672998.6474107713</v>
      </c>
    </row>
    <row r="27" spans="1:14" ht="12.75">
      <c r="A27">
        <f t="shared" si="2"/>
        <v>24</v>
      </c>
      <c r="B27" s="7">
        <v>309.582549786095</v>
      </c>
      <c r="C27" s="7">
        <v>1113.75066876039</v>
      </c>
      <c r="D27" s="7">
        <v>236.566997198485</v>
      </c>
      <c r="E27" s="7">
        <v>27.4510255305571</v>
      </c>
      <c r="F27" s="7">
        <v>471.288858984731</v>
      </c>
      <c r="G27" s="7">
        <v>278.984191727461</v>
      </c>
      <c r="H27" s="7">
        <v>2432.03698234726</v>
      </c>
      <c r="I27" s="8">
        <v>0</v>
      </c>
      <c r="J27" s="8">
        <v>41529.2980550516</v>
      </c>
      <c r="K27" s="3">
        <v>0.00017850163090798787</v>
      </c>
      <c r="L27" s="10">
        <v>3641241</v>
      </c>
      <c r="M27" s="10">
        <f t="shared" si="0"/>
        <v>649.9674570290326</v>
      </c>
      <c r="N27" s="10">
        <f t="shared" si="1"/>
        <v>3640591.032542971</v>
      </c>
    </row>
    <row r="28" spans="1:14" ht="12.75">
      <c r="A28">
        <f t="shared" si="2"/>
        <v>25</v>
      </c>
      <c r="B28" s="7">
        <v>317.85842941312</v>
      </c>
      <c r="C28" s="7">
        <v>1140.90225579037</v>
      </c>
      <c r="D28" s="7">
        <v>234.652769630058</v>
      </c>
      <c r="E28" s="7">
        <v>29.838036369508</v>
      </c>
      <c r="F28" s="7">
        <v>477.883336108744</v>
      </c>
      <c r="G28" s="7">
        <v>300.384161929074</v>
      </c>
      <c r="H28" s="7">
        <v>2489.27944213897</v>
      </c>
      <c r="I28" s="8">
        <v>0</v>
      </c>
      <c r="J28" s="8">
        <v>41529.29805505161</v>
      </c>
      <c r="K28" s="3">
        <v>1.571012740024069E-05</v>
      </c>
      <c r="L28" s="10">
        <v>3744539</v>
      </c>
      <c r="M28" s="10">
        <f t="shared" si="0"/>
        <v>58.82718474516987</v>
      </c>
      <c r="N28" s="10">
        <f t="shared" si="1"/>
        <v>3744480.172815255</v>
      </c>
    </row>
    <row r="29" spans="1:14" ht="12.75">
      <c r="A29">
        <f t="shared" si="2"/>
        <v>26</v>
      </c>
      <c r="B29" s="7">
        <v>326.727418953467</v>
      </c>
      <c r="C29" s="7">
        <v>1168.06280382518</v>
      </c>
      <c r="D29" s="7">
        <v>233.878237773794</v>
      </c>
      <c r="E29" s="7">
        <v>31.56778194972</v>
      </c>
      <c r="F29" s="7">
        <v>481.789963638956</v>
      </c>
      <c r="G29" s="7">
        <v>319.724959890801</v>
      </c>
      <c r="H29" s="7">
        <v>2540.51359819196</v>
      </c>
      <c r="I29" s="8">
        <v>0</v>
      </c>
      <c r="J29" s="8">
        <v>41529.29805505161</v>
      </c>
      <c r="K29" s="3">
        <v>0.00010438958191972441</v>
      </c>
      <c r="L29" s="10">
        <v>3619660</v>
      </c>
      <c r="M29" s="10">
        <f t="shared" si="0"/>
        <v>377.85479409154965</v>
      </c>
      <c r="N29" s="10">
        <f t="shared" si="1"/>
        <v>3619282.1452059085</v>
      </c>
    </row>
    <row r="30" spans="1:14" ht="12.75">
      <c r="A30">
        <f t="shared" si="2"/>
        <v>27</v>
      </c>
      <c r="B30" s="7">
        <v>339.673098770283</v>
      </c>
      <c r="C30" s="7">
        <v>1195.87843696048</v>
      </c>
      <c r="D30" s="7">
        <v>233.783936346217</v>
      </c>
      <c r="E30" s="7">
        <v>36.090480883038</v>
      </c>
      <c r="F30" s="7">
        <v>484.552080583208</v>
      </c>
      <c r="G30" s="7">
        <v>337.126855776084</v>
      </c>
      <c r="H30" s="7">
        <v>2597.86450983604</v>
      </c>
      <c r="I30" s="8">
        <v>0</v>
      </c>
      <c r="J30" s="8">
        <v>41529.29805505161</v>
      </c>
      <c r="K30" s="3">
        <v>5.6433872377263174E-05</v>
      </c>
      <c r="L30" s="10">
        <v>3789800</v>
      </c>
      <c r="M30" s="10">
        <f t="shared" si="0"/>
        <v>213.87308953535197</v>
      </c>
      <c r="N30" s="10">
        <f t="shared" si="1"/>
        <v>3789586.126910465</v>
      </c>
    </row>
    <row r="31" spans="1:14" ht="12.75">
      <c r="A31">
        <f t="shared" si="2"/>
        <v>28</v>
      </c>
      <c r="B31" s="7">
        <v>352.198626810434</v>
      </c>
      <c r="C31" s="7">
        <v>1221.51365929532</v>
      </c>
      <c r="D31" s="7">
        <v>232.67919626703</v>
      </c>
      <c r="E31" s="7">
        <v>44.9899595540424</v>
      </c>
      <c r="F31" s="7">
        <v>487.595259705394</v>
      </c>
      <c r="G31" s="7">
        <v>358.054097903559</v>
      </c>
      <c r="H31" s="7">
        <v>2671.34831246512</v>
      </c>
      <c r="I31" s="8">
        <v>0</v>
      </c>
      <c r="J31" s="8">
        <v>41529.29805505161</v>
      </c>
      <c r="K31" s="3">
        <v>0.00012526115195446541</v>
      </c>
      <c r="L31" s="10">
        <v>3984812</v>
      </c>
      <c r="M31" s="10">
        <f t="shared" si="0"/>
        <v>499.14214144197723</v>
      </c>
      <c r="N31" s="10">
        <f t="shared" si="1"/>
        <v>3984312.857858558</v>
      </c>
    </row>
    <row r="32" spans="1:14" ht="12.75">
      <c r="A32">
        <f t="shared" si="2"/>
        <v>29</v>
      </c>
      <c r="B32" s="7">
        <v>361.838874328969</v>
      </c>
      <c r="C32" s="7">
        <v>1257.90049154785</v>
      </c>
      <c r="D32" s="7">
        <v>230.309672935839</v>
      </c>
      <c r="E32" s="7">
        <v>60.7315614377402</v>
      </c>
      <c r="F32" s="7">
        <v>488.434570686812</v>
      </c>
      <c r="G32" s="7">
        <v>386.7199328783</v>
      </c>
      <c r="H32" s="7">
        <v>2760.6570255952</v>
      </c>
      <c r="I32" s="8">
        <v>35594.38096544435</v>
      </c>
      <c r="J32" s="8">
        <v>27440.753679401714</v>
      </c>
      <c r="K32" s="3">
        <v>0.00020733632377993233</v>
      </c>
      <c r="L32" s="10">
        <v>4242525</v>
      </c>
      <c r="M32" s="10">
        <f t="shared" si="0"/>
        <v>879.6295370444574</v>
      </c>
      <c r="N32" s="10">
        <f t="shared" si="1"/>
        <v>4241645.370462956</v>
      </c>
    </row>
    <row r="33" spans="1:14" ht="12.75">
      <c r="A33">
        <f t="shared" si="2"/>
        <v>30</v>
      </c>
      <c r="B33" s="7">
        <v>371.499553921443</v>
      </c>
      <c r="C33" s="7">
        <v>1299.01984792902</v>
      </c>
      <c r="D33" s="7">
        <v>230.070481215204</v>
      </c>
      <c r="E33" s="7">
        <v>75.8066686938231</v>
      </c>
      <c r="F33" s="7">
        <v>488.739225379864</v>
      </c>
      <c r="G33" s="7">
        <v>415.572698219711</v>
      </c>
      <c r="H33" s="7">
        <v>2852.28453771858</v>
      </c>
      <c r="I33" s="8">
        <v>0</v>
      </c>
      <c r="J33" s="8">
        <v>41529.298055051615</v>
      </c>
      <c r="K33" s="3">
        <v>0.00012405265082756243</v>
      </c>
      <c r="L33" s="10">
        <v>4289970</v>
      </c>
      <c r="M33" s="10">
        <f t="shared" si="0"/>
        <v>532.1821504707179</v>
      </c>
      <c r="N33" s="10">
        <f t="shared" si="1"/>
        <v>4289437.817849529</v>
      </c>
    </row>
    <row r="34" spans="1:14" ht="12.75">
      <c r="A34">
        <f t="shared" si="2"/>
        <v>31</v>
      </c>
      <c r="B34" s="7">
        <v>382.375178468965</v>
      </c>
      <c r="C34" s="7">
        <v>1343.95098066153</v>
      </c>
      <c r="D34" s="7">
        <v>229.911515598957</v>
      </c>
      <c r="E34" s="7">
        <v>91.6462685789026</v>
      </c>
      <c r="F34" s="7">
        <v>489.954692242255</v>
      </c>
      <c r="G34" s="7">
        <v>446.002179437698</v>
      </c>
      <c r="H34" s="7">
        <v>2956.79351242114</v>
      </c>
      <c r="I34" s="8">
        <v>28544.65656306017</v>
      </c>
      <c r="J34" s="8">
        <v>30231.091715495477</v>
      </c>
      <c r="K34" s="3">
        <v>0.0003955733082581589</v>
      </c>
      <c r="L34" s="10">
        <v>4011575</v>
      </c>
      <c r="M34" s="10">
        <f t="shared" si="0"/>
        <v>1586.8719940757237</v>
      </c>
      <c r="N34" s="10">
        <f t="shared" si="1"/>
        <v>4009988.128005924</v>
      </c>
    </row>
    <row r="35" spans="1:14" ht="12.75">
      <c r="A35">
        <f t="shared" si="2"/>
        <v>32</v>
      </c>
      <c r="B35" s="7">
        <v>390.968929339818</v>
      </c>
      <c r="C35" s="7">
        <v>1386.43206380187</v>
      </c>
      <c r="D35" s="7">
        <v>227.580132119326</v>
      </c>
      <c r="E35" s="7">
        <v>103.345025287638</v>
      </c>
      <c r="F35" s="7">
        <v>492.473366403077</v>
      </c>
      <c r="G35" s="7">
        <v>475.683046804726</v>
      </c>
      <c r="H35" s="7">
        <v>3043.37282098191</v>
      </c>
      <c r="I35" s="8">
        <v>0</v>
      </c>
      <c r="J35" s="8">
        <v>41529.29805505161</v>
      </c>
      <c r="K35" s="3">
        <v>8.779400927967094E-05</v>
      </c>
      <c r="L35" s="10">
        <v>3994121</v>
      </c>
      <c r="M35" s="10">
        <f t="shared" si="0"/>
        <v>350.65989613812854</v>
      </c>
      <c r="N35" s="10">
        <f t="shared" si="1"/>
        <v>3993770.340103862</v>
      </c>
    </row>
    <row r="36" spans="1:14" ht="12.75">
      <c r="A36">
        <f t="shared" si="2"/>
        <v>33</v>
      </c>
      <c r="B36" s="7">
        <v>399.183519130262</v>
      </c>
      <c r="C36" s="7">
        <v>1432.52208475601</v>
      </c>
      <c r="D36" s="7">
        <v>223.287910264396</v>
      </c>
      <c r="E36" s="7">
        <v>110.196214077284</v>
      </c>
      <c r="F36" s="7">
        <v>495.525845227476</v>
      </c>
      <c r="G36" s="7">
        <v>503.173033687741</v>
      </c>
      <c r="H36" s="7">
        <v>3095.48344012667</v>
      </c>
      <c r="I36" s="8">
        <v>29799.505389792997</v>
      </c>
      <c r="J36" s="8">
        <v>29734.41238295362</v>
      </c>
      <c r="K36" s="3">
        <v>0.00014918753685287369</v>
      </c>
      <c r="L36" s="10">
        <v>4026573</v>
      </c>
      <c r="M36" s="10">
        <f t="shared" si="0"/>
        <v>600.7145078282862</v>
      </c>
      <c r="N36" s="10">
        <f t="shared" si="1"/>
        <v>4025972.2854921715</v>
      </c>
    </row>
    <row r="37" spans="1:14" ht="12.75">
      <c r="A37">
        <f t="shared" si="2"/>
        <v>34</v>
      </c>
      <c r="B37" s="7">
        <v>407.021196220907</v>
      </c>
      <c r="C37" s="7">
        <v>1473.55756317045</v>
      </c>
      <c r="D37" s="7">
        <v>221.056190661732</v>
      </c>
      <c r="E37" s="7">
        <v>107.055519340889</v>
      </c>
      <c r="F37" s="7">
        <v>501.157040410686</v>
      </c>
      <c r="G37" s="7">
        <v>527.208739583521</v>
      </c>
      <c r="H37" s="7">
        <v>3121.93944966033</v>
      </c>
      <c r="I37" s="8">
        <v>15008.464282969646</v>
      </c>
      <c r="J37" s="8">
        <v>35588.826291650206</v>
      </c>
      <c r="K37" s="3">
        <v>0.000399541544574894</v>
      </c>
      <c r="L37" s="10">
        <v>4188149</v>
      </c>
      <c r="M37" s="10">
        <f t="shared" si="0"/>
        <v>1673.3395203697978</v>
      </c>
      <c r="N37" s="10">
        <f t="shared" si="1"/>
        <v>4186475.6604796303</v>
      </c>
    </row>
    <row r="38" spans="1:14" ht="12.75">
      <c r="A38">
        <f t="shared" si="2"/>
        <v>35</v>
      </c>
      <c r="B38" s="7">
        <v>416.12933545917</v>
      </c>
      <c r="C38" s="7">
        <v>1513.29714935524</v>
      </c>
      <c r="D38" s="7">
        <v>220.968884789368</v>
      </c>
      <c r="E38" s="7">
        <v>105.927265514029</v>
      </c>
      <c r="F38" s="7">
        <v>508.134271947072</v>
      </c>
      <c r="G38" s="7">
        <v>551.73724442855</v>
      </c>
      <c r="H38" s="7">
        <v>3168.02308055843</v>
      </c>
      <c r="I38" s="8">
        <v>0</v>
      </c>
      <c r="J38" s="8">
        <v>41529.29805505161</v>
      </c>
      <c r="K38" s="3">
        <v>0.00016714590825466828</v>
      </c>
      <c r="L38" s="10">
        <v>4516118</v>
      </c>
      <c r="M38" s="10">
        <f t="shared" si="0"/>
        <v>754.850644895256</v>
      </c>
      <c r="N38" s="10">
        <f t="shared" si="1"/>
        <v>4515363.149355105</v>
      </c>
    </row>
    <row r="39" spans="1:14" ht="12.75">
      <c r="A39">
        <f t="shared" si="2"/>
        <v>36</v>
      </c>
      <c r="B39" s="7">
        <v>424.109384113711</v>
      </c>
      <c r="C39" s="7">
        <v>1564.29745235666</v>
      </c>
      <c r="D39" s="7">
        <v>222.430347652986</v>
      </c>
      <c r="E39" s="7">
        <v>106.698804816156</v>
      </c>
      <c r="F39" s="7">
        <v>516.028922874923</v>
      </c>
      <c r="G39" s="7">
        <v>576.338115248395</v>
      </c>
      <c r="H39" s="7">
        <v>3275.57710982835</v>
      </c>
      <c r="I39" s="8">
        <v>0</v>
      </c>
      <c r="J39" s="8">
        <v>41529.2980550516</v>
      </c>
      <c r="K39" s="3">
        <v>0.00033138428438287136</v>
      </c>
      <c r="L39" s="10">
        <v>4511168</v>
      </c>
      <c r="M39" s="10">
        <f t="shared" si="0"/>
        <v>1494.930179410909</v>
      </c>
      <c r="N39" s="10">
        <f t="shared" si="1"/>
        <v>4509673.069820589</v>
      </c>
    </row>
    <row r="40" spans="1:14" ht="12.75">
      <c r="A40">
        <f t="shared" si="2"/>
        <v>37</v>
      </c>
      <c r="B40" s="7">
        <v>436.238261725436</v>
      </c>
      <c r="C40" s="7">
        <v>1620.02222495163</v>
      </c>
      <c r="D40" s="7">
        <v>227.875461075869</v>
      </c>
      <c r="E40" s="7">
        <v>109.412230547773</v>
      </c>
      <c r="F40" s="7">
        <v>524.867953544229</v>
      </c>
      <c r="G40" s="7">
        <v>602.367754358685</v>
      </c>
      <c r="H40" s="7">
        <v>3414.32749383261</v>
      </c>
      <c r="I40" s="8">
        <v>0</v>
      </c>
      <c r="J40" s="8">
        <v>41529.298055051615</v>
      </c>
      <c r="K40" s="3">
        <v>0.0003004046136355607</v>
      </c>
      <c r="L40" s="10">
        <v>4517060</v>
      </c>
      <c r="M40" s="10">
        <f t="shared" si="0"/>
        <v>1356.9456640686458</v>
      </c>
      <c r="N40" s="10">
        <f t="shared" si="1"/>
        <v>4515703.054335931</v>
      </c>
    </row>
    <row r="41" spans="1:14" ht="12.75">
      <c r="A41">
        <f t="shared" si="2"/>
        <v>38</v>
      </c>
      <c r="B41" s="7">
        <v>450.790612795368</v>
      </c>
      <c r="C41" s="7">
        <v>1674.12784650497</v>
      </c>
      <c r="D41" s="7">
        <v>236.730657152637</v>
      </c>
      <c r="E41" s="7">
        <v>109.442538801026</v>
      </c>
      <c r="F41" s="7">
        <v>535.004193997256</v>
      </c>
      <c r="G41" s="7">
        <v>630.389415332868</v>
      </c>
      <c r="H41" s="7">
        <v>3587.4890950264</v>
      </c>
      <c r="I41" s="8">
        <v>10206.166644582361</v>
      </c>
      <c r="J41" s="8">
        <v>37489.61460565912</v>
      </c>
      <c r="K41" s="3">
        <v>0.00057008997537267</v>
      </c>
      <c r="L41" s="10">
        <v>4553814</v>
      </c>
      <c r="M41" s="10">
        <f t="shared" si="0"/>
        <v>2596.08371111172</v>
      </c>
      <c r="N41" s="10">
        <f t="shared" si="1"/>
        <v>4551217.916288888</v>
      </c>
    </row>
    <row r="42" spans="1:14" ht="12.75">
      <c r="A42">
        <f t="shared" si="2"/>
        <v>39</v>
      </c>
      <c r="B42" s="7">
        <v>468.838241306772</v>
      </c>
      <c r="C42" s="7">
        <v>1720.08254073467</v>
      </c>
      <c r="D42" s="7">
        <v>246.430671239837</v>
      </c>
      <c r="E42" s="7">
        <v>115.8480204814</v>
      </c>
      <c r="F42" s="7">
        <v>546.220493764943</v>
      </c>
      <c r="G42" s="7">
        <v>655.4915103341</v>
      </c>
      <c r="H42" s="7">
        <v>3769.50179068444</v>
      </c>
      <c r="I42" s="8">
        <v>20149.218427392054</v>
      </c>
      <c r="J42" s="8">
        <v>33554.07415034134</v>
      </c>
      <c r="K42" s="3">
        <v>0.00047366791776329287</v>
      </c>
      <c r="L42" s="10">
        <v>4608504</v>
      </c>
      <c r="M42" s="10">
        <f t="shared" si="0"/>
        <v>2182.9004936838064</v>
      </c>
      <c r="N42" s="10">
        <f t="shared" si="1"/>
        <v>4606321.099506316</v>
      </c>
    </row>
    <row r="43" spans="1:14" ht="12.75">
      <c r="A43">
        <f t="shared" si="2"/>
        <v>40</v>
      </c>
      <c r="B43" s="7">
        <v>484.550547447602</v>
      </c>
      <c r="C43" s="7">
        <v>1758.25278000129</v>
      </c>
      <c r="D43" s="7">
        <v>255.866809485215</v>
      </c>
      <c r="E43" s="7">
        <v>122.387200106829</v>
      </c>
      <c r="F43" s="7">
        <v>557.02884715097</v>
      </c>
      <c r="G43" s="7">
        <v>680.89943152709</v>
      </c>
      <c r="H43" s="7">
        <v>3910.07048113446</v>
      </c>
      <c r="I43" s="8">
        <v>17852.29548894611</v>
      </c>
      <c r="J43" s="8">
        <v>34463.2148592965</v>
      </c>
      <c r="K43" s="3">
        <v>0.00028015392215491016</v>
      </c>
      <c r="L43" s="10">
        <v>4711434</v>
      </c>
      <c r="M43" s="10">
        <f t="shared" si="0"/>
        <v>1319.926714073997</v>
      </c>
      <c r="N43" s="10">
        <f t="shared" si="1"/>
        <v>4710114.073285926</v>
      </c>
    </row>
    <row r="44" spans="1:14" ht="12.75">
      <c r="A44">
        <f t="shared" si="2"/>
        <v>41</v>
      </c>
      <c r="B44" s="7">
        <v>502.554333974618</v>
      </c>
      <c r="C44" s="7">
        <v>1767.32680469284</v>
      </c>
      <c r="D44" s="7">
        <v>265.725632504198</v>
      </c>
      <c r="E44" s="7">
        <v>126.359369157043</v>
      </c>
      <c r="F44" s="7">
        <v>566.246960494645</v>
      </c>
      <c r="G44" s="7">
        <v>707.118674194884</v>
      </c>
      <c r="H44" s="7">
        <v>3953.61994883329</v>
      </c>
      <c r="I44" s="8">
        <v>0</v>
      </c>
      <c r="J44" s="8">
        <v>41529.2980550516</v>
      </c>
      <c r="K44" s="3">
        <v>0.0004014010534232938</v>
      </c>
      <c r="L44" s="10">
        <v>4466676</v>
      </c>
      <c r="M44" s="10">
        <f t="shared" si="0"/>
        <v>1792.9284517005442</v>
      </c>
      <c r="N44" s="10">
        <f t="shared" si="1"/>
        <v>4464883.0715483</v>
      </c>
    </row>
    <row r="45" spans="1:14" ht="12.75">
      <c r="A45">
        <f t="shared" si="2"/>
        <v>42</v>
      </c>
      <c r="B45" s="7">
        <v>520.548134418795</v>
      </c>
      <c r="C45" s="7">
        <v>1768.35990220265</v>
      </c>
      <c r="D45" s="7">
        <v>278.789598646781</v>
      </c>
      <c r="E45" s="7">
        <v>132.446417919826</v>
      </c>
      <c r="F45" s="7">
        <v>573.755211326923</v>
      </c>
      <c r="G45" s="7">
        <v>733.234432789947</v>
      </c>
      <c r="H45" s="7">
        <v>3987.05890948449</v>
      </c>
      <c r="I45" s="8">
        <v>8833.538676965129</v>
      </c>
      <c r="J45" s="8">
        <v>38032.911876422375</v>
      </c>
      <c r="K45" s="3">
        <v>0.0005096695768472794</v>
      </c>
      <c r="L45" s="10">
        <v>4547220</v>
      </c>
      <c r="M45" s="10">
        <f t="shared" si="0"/>
        <v>2317.5796932314856</v>
      </c>
      <c r="N45" s="10">
        <f t="shared" si="1"/>
        <v>4544902.420306768</v>
      </c>
    </row>
    <row r="46" spans="1:14" ht="12.75">
      <c r="A46">
        <f t="shared" si="2"/>
        <v>43</v>
      </c>
      <c r="B46" s="7">
        <v>539.783923528619</v>
      </c>
      <c r="C46" s="7">
        <v>1779.58800346141</v>
      </c>
      <c r="D46" s="7">
        <v>294.552494511997</v>
      </c>
      <c r="E46" s="7">
        <v>143.430310950063</v>
      </c>
      <c r="F46" s="7">
        <v>578.601365688717</v>
      </c>
      <c r="G46" s="7">
        <v>757.360068928442</v>
      </c>
      <c r="H46" s="7">
        <v>4038.52197491185</v>
      </c>
      <c r="I46" s="8">
        <v>6161.633117706326</v>
      </c>
      <c r="J46" s="8">
        <v>39090.47374484504</v>
      </c>
      <c r="K46" s="3">
        <v>0.0007015043839927795</v>
      </c>
      <c r="L46" s="10">
        <v>4407870</v>
      </c>
      <c r="M46" s="10">
        <f t="shared" si="0"/>
        <v>3092.140129070253</v>
      </c>
      <c r="N46" s="10">
        <f t="shared" si="1"/>
        <v>4404777.85987093</v>
      </c>
    </row>
    <row r="47" spans="1:14" ht="12.75">
      <c r="A47">
        <f t="shared" si="2"/>
        <v>44</v>
      </c>
      <c r="B47" s="7">
        <v>560.869243446409</v>
      </c>
      <c r="C47" s="7">
        <v>1815.15977544162</v>
      </c>
      <c r="D47" s="7">
        <v>311.241044502748</v>
      </c>
      <c r="E47" s="7">
        <v>152.411827080318</v>
      </c>
      <c r="F47" s="7">
        <v>581.817121394317</v>
      </c>
      <c r="G47" s="7">
        <v>781.476022149183</v>
      </c>
      <c r="H47" s="7">
        <v>4128.13829416149</v>
      </c>
      <c r="I47" s="8">
        <v>10032.35918361502</v>
      </c>
      <c r="J47" s="8">
        <v>37558.40900691685</v>
      </c>
      <c r="K47" s="3">
        <v>0.0009467205208969401</v>
      </c>
      <c r="L47" s="10">
        <v>4308663</v>
      </c>
      <c r="M47" s="10">
        <f t="shared" si="0"/>
        <v>4079.099679729373</v>
      </c>
      <c r="N47" s="10">
        <f t="shared" si="1"/>
        <v>4304583.900320271</v>
      </c>
    </row>
    <row r="48" spans="1:14" ht="12.75">
      <c r="A48">
        <f t="shared" si="2"/>
        <v>45</v>
      </c>
      <c r="B48" s="7">
        <v>587.208609087038</v>
      </c>
      <c r="C48" s="7">
        <v>1876.2478910915</v>
      </c>
      <c r="D48" s="7">
        <v>327.562283479174</v>
      </c>
      <c r="E48" s="7">
        <v>160.203454737017</v>
      </c>
      <c r="F48" s="7">
        <v>585.751514942103</v>
      </c>
      <c r="G48" s="7">
        <v>809.396038175143</v>
      </c>
      <c r="H48" s="7">
        <v>4291.56019544628</v>
      </c>
      <c r="I48" s="8">
        <v>16673.869423584347</v>
      </c>
      <c r="J48" s="8">
        <v>34929.645443702204</v>
      </c>
      <c r="K48" s="3">
        <v>0.0010886748065724572</v>
      </c>
      <c r="L48" s="10">
        <v>4341460</v>
      </c>
      <c r="M48" s="10">
        <f t="shared" si="0"/>
        <v>4726.43812574206</v>
      </c>
      <c r="N48" s="10">
        <f t="shared" si="1"/>
        <v>4336733.561874258</v>
      </c>
    </row>
    <row r="49" spans="1:14" ht="12.75">
      <c r="A49">
        <f t="shared" si="2"/>
        <v>46</v>
      </c>
      <c r="B49" s="7">
        <v>615.158137179797</v>
      </c>
      <c r="C49" s="7">
        <v>1973.27414627996</v>
      </c>
      <c r="D49" s="7">
        <v>343.896401168061</v>
      </c>
      <c r="E49" s="7">
        <v>169.859595945037</v>
      </c>
      <c r="F49" s="7">
        <v>591.124018844033</v>
      </c>
      <c r="G49" s="7">
        <v>836.433468114349</v>
      </c>
      <c r="H49" s="7">
        <v>4514.62227719901</v>
      </c>
      <c r="I49" s="8">
        <v>6787.244139036329</v>
      </c>
      <c r="J49" s="8">
        <v>38842.851833834415</v>
      </c>
      <c r="K49" s="3">
        <v>0.0007301341707369549</v>
      </c>
      <c r="L49" s="10">
        <v>4087563</v>
      </c>
      <c r="M49" s="10">
        <f t="shared" si="0"/>
        <v>2984.4694213400594</v>
      </c>
      <c r="N49" s="10">
        <f t="shared" si="1"/>
        <v>4084578.53057866</v>
      </c>
    </row>
    <row r="50" spans="1:14" ht="12.75">
      <c r="A50">
        <f t="shared" si="2"/>
        <v>47</v>
      </c>
      <c r="B50" s="7">
        <v>644.384751922525</v>
      </c>
      <c r="C50" s="7">
        <v>2101.69518513274</v>
      </c>
      <c r="D50" s="7">
        <v>357.983333318988</v>
      </c>
      <c r="E50" s="7">
        <v>178.425540641426</v>
      </c>
      <c r="F50" s="7">
        <v>596.969142720042</v>
      </c>
      <c r="G50" s="7">
        <v>865.03663649065</v>
      </c>
      <c r="H50" s="7">
        <v>4771.12773143704</v>
      </c>
      <c r="I50" s="8">
        <v>18075.21748167624</v>
      </c>
      <c r="J50" s="8">
        <v>34374.98052843579</v>
      </c>
      <c r="K50" s="3">
        <v>0.0010220671365689965</v>
      </c>
      <c r="L50" s="10">
        <v>4019692</v>
      </c>
      <c r="M50" s="10">
        <f t="shared" si="0"/>
        <v>4108.395092329303</v>
      </c>
      <c r="N50" s="10">
        <f t="shared" si="1"/>
        <v>4015583.6049076705</v>
      </c>
    </row>
    <row r="51" spans="1:14" ht="12.75">
      <c r="A51">
        <f t="shared" si="2"/>
        <v>48</v>
      </c>
      <c r="B51" s="7">
        <v>673.727417023182</v>
      </c>
      <c r="C51" s="7">
        <v>2241.73179756038</v>
      </c>
      <c r="D51" s="7">
        <v>369.098980859521</v>
      </c>
      <c r="E51" s="7">
        <v>189.228643792019</v>
      </c>
      <c r="F51" s="7">
        <v>603.520946272469</v>
      </c>
      <c r="G51" s="7">
        <v>894.089896302104</v>
      </c>
      <c r="H51" s="7">
        <v>5036.29592120021</v>
      </c>
      <c r="I51" s="8">
        <v>14819.2109207436</v>
      </c>
      <c r="J51" s="8">
        <v>35663.7343057705</v>
      </c>
      <c r="K51" s="3">
        <v>0.0008495306357386954</v>
      </c>
      <c r="L51" s="10">
        <v>3885145</v>
      </c>
      <c r="M51" s="10">
        <f t="shared" si="0"/>
        <v>3300.549701787014</v>
      </c>
      <c r="N51" s="10">
        <f t="shared" si="1"/>
        <v>3881844.450298213</v>
      </c>
    </row>
    <row r="52" spans="1:14" ht="12.75">
      <c r="A52">
        <f t="shared" si="2"/>
        <v>49</v>
      </c>
      <c r="B52" s="7">
        <v>703.608468900244</v>
      </c>
      <c r="C52" s="7">
        <v>2370.8667674087</v>
      </c>
      <c r="D52" s="7">
        <v>379.059435213741</v>
      </c>
      <c r="E52" s="7">
        <v>202.414589000853</v>
      </c>
      <c r="F52" s="7">
        <v>610.296536356904</v>
      </c>
      <c r="G52" s="7">
        <v>922.943270835267</v>
      </c>
      <c r="H52" s="7">
        <v>5289.86436713464</v>
      </c>
      <c r="I52" s="8">
        <v>22463.52701172859</v>
      </c>
      <c r="J52" s="8">
        <v>32638.052061882314</v>
      </c>
      <c r="K52" s="3">
        <v>0.0011383536969558799</v>
      </c>
      <c r="L52" s="10">
        <v>3758544</v>
      </c>
      <c r="M52" s="10">
        <f t="shared" si="0"/>
        <v>4278.552457571341</v>
      </c>
      <c r="N52" s="10">
        <f t="shared" si="1"/>
        <v>3754265.4475424285</v>
      </c>
    </row>
    <row r="53" spans="1:14" ht="12.75">
      <c r="A53">
        <f t="shared" si="2"/>
        <v>50</v>
      </c>
      <c r="B53" s="7">
        <v>734.314925887084</v>
      </c>
      <c r="C53" s="7">
        <v>2491.49246896854</v>
      </c>
      <c r="D53" s="7">
        <v>390.321139384354</v>
      </c>
      <c r="E53" s="7">
        <v>220.900408718667</v>
      </c>
      <c r="F53" s="7">
        <v>617.274373346985</v>
      </c>
      <c r="G53" s="7">
        <v>948.154233110646</v>
      </c>
      <c r="H53" s="7">
        <v>5533.0959768732</v>
      </c>
      <c r="I53" s="8">
        <v>35161.423082003246</v>
      </c>
      <c r="J53" s="8">
        <v>27612.121917539327</v>
      </c>
      <c r="K53" s="3">
        <v>0.0008190892166219775</v>
      </c>
      <c r="L53" s="10">
        <v>3808515</v>
      </c>
      <c r="M53" s="10">
        <f t="shared" si="0"/>
        <v>3119.5135678430506</v>
      </c>
      <c r="N53" s="10">
        <f t="shared" si="1"/>
        <v>3805395.486432157</v>
      </c>
    </row>
    <row r="54" spans="1:14" ht="12.75">
      <c r="A54">
        <f t="shared" si="2"/>
        <v>51</v>
      </c>
      <c r="B54" s="7">
        <v>765.06480649365</v>
      </c>
      <c r="C54" s="7">
        <v>2620.8820883282</v>
      </c>
      <c r="D54" s="7">
        <v>404.78827287904</v>
      </c>
      <c r="E54" s="7">
        <v>241.153204063122</v>
      </c>
      <c r="F54" s="7">
        <v>624.636012056402</v>
      </c>
      <c r="G54" s="7">
        <v>972.680040734704</v>
      </c>
      <c r="H54" s="7">
        <v>5787.33158447627</v>
      </c>
      <c r="I54" s="8">
        <v>10633.319000903539</v>
      </c>
      <c r="J54" s="8">
        <v>37320.54424219257</v>
      </c>
      <c r="K54" s="3">
        <v>0.0021928935633064566</v>
      </c>
      <c r="L54" s="10">
        <v>3616997</v>
      </c>
      <c r="M54" s="10">
        <f t="shared" si="0"/>
        <v>7931.6894397987635</v>
      </c>
      <c r="N54" s="10">
        <f t="shared" si="1"/>
        <v>3609065.3105602013</v>
      </c>
    </row>
    <row r="55" spans="1:14" ht="12.75">
      <c r="A55">
        <f t="shared" si="2"/>
        <v>52</v>
      </c>
      <c r="B55" s="7">
        <v>796.739528477247</v>
      </c>
      <c r="C55" s="7">
        <v>2771.58715743648</v>
      </c>
      <c r="D55" s="7">
        <v>421.603829784286</v>
      </c>
      <c r="E55" s="7">
        <v>271.464008075093</v>
      </c>
      <c r="F55" s="7">
        <v>634.561826699225</v>
      </c>
      <c r="G55" s="7">
        <v>996.436355603977</v>
      </c>
      <c r="H55" s="7">
        <v>6044.01801033489</v>
      </c>
      <c r="I55" s="8">
        <v>14773.214890194204</v>
      </c>
      <c r="J55" s="8">
        <v>35681.93990732676</v>
      </c>
      <c r="K55" s="3">
        <v>0.0016210215707977954</v>
      </c>
      <c r="L55" s="10">
        <v>3707436</v>
      </c>
      <c r="M55" s="10">
        <f t="shared" si="0"/>
        <v>6009.833728352295</v>
      </c>
      <c r="N55" s="10">
        <f t="shared" si="1"/>
        <v>3701426.166271648</v>
      </c>
    </row>
    <row r="56" spans="1:14" ht="12.75">
      <c r="A56">
        <f t="shared" si="2"/>
        <v>53</v>
      </c>
      <c r="B56" s="7">
        <v>828.362697486932</v>
      </c>
      <c r="C56" s="7">
        <v>2902.20751739764</v>
      </c>
      <c r="D56" s="7">
        <v>445.466101918765</v>
      </c>
      <c r="E56" s="7">
        <v>306.34886930698</v>
      </c>
      <c r="F56" s="7">
        <v>647.333001741128</v>
      </c>
      <c r="G56" s="7">
        <v>1020.72345964059</v>
      </c>
      <c r="H56" s="7">
        <v>6305.9142711482</v>
      </c>
      <c r="I56" s="8">
        <v>10774.469424568877</v>
      </c>
      <c r="J56" s="8">
        <v>37264.675760889826</v>
      </c>
      <c r="K56" s="3">
        <v>0.0017009951315463067</v>
      </c>
      <c r="L56" s="10">
        <v>3635040</v>
      </c>
      <c r="M56" s="10">
        <f t="shared" si="0"/>
        <v>6183.185342976087</v>
      </c>
      <c r="N56" s="10">
        <f t="shared" si="1"/>
        <v>3628856.814657024</v>
      </c>
    </row>
    <row r="57" spans="1:14" ht="12.75">
      <c r="A57">
        <f t="shared" si="2"/>
        <v>54</v>
      </c>
      <c r="B57" s="7">
        <v>860.483736815652</v>
      </c>
      <c r="C57" s="7">
        <v>3054.06545873562</v>
      </c>
      <c r="D57" s="7">
        <v>472.198216215122</v>
      </c>
      <c r="E57" s="7">
        <v>348.870800586183</v>
      </c>
      <c r="F57" s="7">
        <v>659.961781040971</v>
      </c>
      <c r="G57" s="7">
        <v>1044.35734443241</v>
      </c>
      <c r="H57" s="7">
        <v>6578.64777912436</v>
      </c>
      <c r="I57" s="8">
        <v>16855.914789394425</v>
      </c>
      <c r="J57" s="8">
        <v>34857.59041296332</v>
      </c>
      <c r="K57" s="3">
        <v>0.0016398776507448366</v>
      </c>
      <c r="L57" s="10">
        <v>2817560</v>
      </c>
      <c r="M57" s="10">
        <f t="shared" si="0"/>
        <v>4620.453673632622</v>
      </c>
      <c r="N57" s="10">
        <f t="shared" si="1"/>
        <v>2812939.546326367</v>
      </c>
    </row>
    <row r="58" spans="1:14" ht="12.75">
      <c r="A58">
        <f t="shared" si="2"/>
        <v>55</v>
      </c>
      <c r="B58" s="7">
        <v>890.225950609205</v>
      </c>
      <c r="C58" s="7">
        <v>3265.54762985697</v>
      </c>
      <c r="D58" s="7">
        <v>499.171370107014</v>
      </c>
      <c r="E58" s="7">
        <v>386.330681239392</v>
      </c>
      <c r="F58" s="7">
        <v>671.762684023848</v>
      </c>
      <c r="G58" s="7">
        <v>1066.93466245159</v>
      </c>
      <c r="H58" s="7">
        <v>6846.10522735183</v>
      </c>
      <c r="I58" s="8">
        <v>11777.050034289452</v>
      </c>
      <c r="J58" s="8">
        <v>36867.84623254582</v>
      </c>
      <c r="K58" s="3">
        <v>0.002552845055679935</v>
      </c>
      <c r="L58" s="10">
        <v>2850600</v>
      </c>
      <c r="M58" s="10">
        <f t="shared" si="0"/>
        <v>7277.140115721222</v>
      </c>
      <c r="N58" s="10">
        <f t="shared" si="1"/>
        <v>2843322.859884279</v>
      </c>
    </row>
    <row r="59" spans="1:14" ht="12.75">
      <c r="A59">
        <f t="shared" si="2"/>
        <v>56</v>
      </c>
      <c r="B59" s="7">
        <v>918.71988967291</v>
      </c>
      <c r="C59" s="7">
        <v>3442.64913233082</v>
      </c>
      <c r="D59" s="7">
        <v>526.657328193511</v>
      </c>
      <c r="E59" s="7">
        <v>422.470307091356</v>
      </c>
      <c r="F59" s="7">
        <v>681.783005121383</v>
      </c>
      <c r="G59" s="7">
        <v>1090.60187966778</v>
      </c>
      <c r="H59" s="7">
        <v>7107.08973974946</v>
      </c>
      <c r="I59" s="8">
        <v>9427.52515718154</v>
      </c>
      <c r="J59" s="8">
        <v>37797.80721500997</v>
      </c>
      <c r="K59" s="3">
        <v>0.002900624482578878</v>
      </c>
      <c r="L59" s="10">
        <v>2837452</v>
      </c>
      <c r="M59" s="10">
        <f t="shared" si="0"/>
        <v>8230.382739342402</v>
      </c>
      <c r="N59" s="10">
        <f t="shared" si="1"/>
        <v>2829221.6172606577</v>
      </c>
    </row>
    <row r="60" spans="1:14" ht="12.75">
      <c r="A60">
        <f t="shared" si="2"/>
        <v>57</v>
      </c>
      <c r="B60" s="7">
        <v>944.285497671526</v>
      </c>
      <c r="C60" s="7">
        <v>3559.80204467285</v>
      </c>
      <c r="D60" s="7">
        <v>551.670567712864</v>
      </c>
      <c r="E60" s="7">
        <v>455.341702670544</v>
      </c>
      <c r="F60" s="7">
        <v>688.984787799198</v>
      </c>
      <c r="G60" s="7">
        <v>1115.40546392025</v>
      </c>
      <c r="H60" s="7">
        <v>7355.78555310275</v>
      </c>
      <c r="I60" s="8">
        <v>3299.186393928906</v>
      </c>
      <c r="J60" s="8">
        <v>40223.453349969306</v>
      </c>
      <c r="K60" s="3">
        <v>0.0019304824928279769</v>
      </c>
      <c r="L60" s="10">
        <v>2864020</v>
      </c>
      <c r="M60" s="10">
        <f t="shared" si="0"/>
        <v>5528.940469109182</v>
      </c>
      <c r="N60" s="10">
        <f t="shared" si="1"/>
        <v>2858491.059530891</v>
      </c>
    </row>
    <row r="61" spans="1:14" ht="12.75">
      <c r="A61">
        <f t="shared" si="2"/>
        <v>58</v>
      </c>
      <c r="B61" s="7">
        <v>969.403255011158</v>
      </c>
      <c r="C61" s="7">
        <v>3711.36658349481</v>
      </c>
      <c r="D61" s="7">
        <v>571.289337698559</v>
      </c>
      <c r="E61" s="7">
        <v>480.282517363677</v>
      </c>
      <c r="F61" s="7">
        <v>692.447368273344</v>
      </c>
      <c r="G61" s="7">
        <v>1139.64212052834</v>
      </c>
      <c r="H61" s="7">
        <v>7594.51488722277</v>
      </c>
      <c r="I61" s="8">
        <v>7447.758172981651</v>
      </c>
      <c r="J61" s="8">
        <v>38581.415027642666</v>
      </c>
      <c r="K61" s="3">
        <v>0.002735699899625399</v>
      </c>
      <c r="L61" s="10">
        <v>2540152</v>
      </c>
      <c r="M61" s="10">
        <f t="shared" si="0"/>
        <v>6949.093571433257</v>
      </c>
      <c r="N61" s="10">
        <f t="shared" si="1"/>
        <v>2533202.9064285667</v>
      </c>
    </row>
    <row r="62" spans="1:14" ht="12.75">
      <c r="A62">
        <f t="shared" si="2"/>
        <v>59</v>
      </c>
      <c r="B62" s="7">
        <v>991.71251327876</v>
      </c>
      <c r="C62" s="7">
        <v>3837.81780174053</v>
      </c>
      <c r="D62" s="7">
        <v>590.691936890426</v>
      </c>
      <c r="E62" s="7">
        <v>501.644730000263</v>
      </c>
      <c r="F62" s="7">
        <v>694.873910416304</v>
      </c>
      <c r="G62" s="7">
        <v>1164.74420431261</v>
      </c>
      <c r="H62" s="7">
        <v>7833.2005147516</v>
      </c>
      <c r="I62" s="8">
        <v>8556.114931706705</v>
      </c>
      <c r="J62" s="8">
        <v>38142.71844251287</v>
      </c>
      <c r="K62" s="3">
        <v>0.003576331314152404</v>
      </c>
      <c r="L62" s="10">
        <v>2377013</v>
      </c>
      <c r="M62" s="10">
        <f t="shared" si="0"/>
        <v>8500.986026047349</v>
      </c>
      <c r="N62" s="10">
        <f t="shared" si="1"/>
        <v>2368512.0139739527</v>
      </c>
    </row>
    <row r="63" spans="1:14" ht="12.75">
      <c r="A63">
        <f t="shared" si="2"/>
        <v>60</v>
      </c>
      <c r="B63" s="7">
        <v>1013.35235998908</v>
      </c>
      <c r="C63" s="7">
        <v>3852.10495976988</v>
      </c>
      <c r="D63" s="7">
        <v>611.532254374946</v>
      </c>
      <c r="E63" s="7">
        <v>540.253848757386</v>
      </c>
      <c r="F63" s="7">
        <v>701.053251140754</v>
      </c>
      <c r="G63" s="7">
        <v>1186.68811722236</v>
      </c>
      <c r="H63" s="7">
        <v>8064.9495825083</v>
      </c>
      <c r="I63" s="8">
        <v>11079.00955200942</v>
      </c>
      <c r="J63" s="8">
        <v>37144.13631103179</v>
      </c>
      <c r="K63" s="3">
        <v>0.002976115853156196</v>
      </c>
      <c r="L63" s="10">
        <v>2319944</v>
      </c>
      <c r="M63" s="10">
        <f t="shared" si="0"/>
        <v>6904.422116834598</v>
      </c>
      <c r="N63" s="10">
        <f t="shared" si="1"/>
        <v>2313039.5778831653</v>
      </c>
    </row>
    <row r="64" spans="1:14" ht="12.75">
      <c r="A64">
        <f t="shared" si="2"/>
        <v>61</v>
      </c>
      <c r="B64" s="7">
        <v>1033.98657510515</v>
      </c>
      <c r="C64" s="7">
        <v>3866.55091222172</v>
      </c>
      <c r="D64" s="7">
        <v>629.541039734271</v>
      </c>
      <c r="E64" s="7">
        <v>644.354868117304</v>
      </c>
      <c r="F64" s="7">
        <v>709.164719299148</v>
      </c>
      <c r="G64" s="7">
        <v>1204.93670802372</v>
      </c>
      <c r="H64" s="7">
        <v>8296.88526984638</v>
      </c>
      <c r="I64" s="8">
        <v>8949.882542834614</v>
      </c>
      <c r="J64" s="8">
        <v>37986.86203168064</v>
      </c>
      <c r="K64" s="3">
        <v>0.003898175577513525</v>
      </c>
      <c r="L64" s="10">
        <v>2221227</v>
      </c>
      <c r="M64" s="10">
        <f t="shared" si="0"/>
        <v>8658.732843513635</v>
      </c>
      <c r="N64" s="10">
        <f t="shared" si="1"/>
        <v>2212568.2671564864</v>
      </c>
    </row>
    <row r="65" spans="1:14" ht="12.75">
      <c r="A65">
        <f t="shared" si="2"/>
        <v>62</v>
      </c>
      <c r="B65" s="7">
        <v>1055.38509431934</v>
      </c>
      <c r="C65" s="7">
        <v>3797.4840416937</v>
      </c>
      <c r="D65" s="7">
        <v>647.395924220146</v>
      </c>
      <c r="E65" s="7">
        <v>870.941164981852</v>
      </c>
      <c r="F65" s="7">
        <v>718.250390649621</v>
      </c>
      <c r="G65" s="7">
        <v>1217.25960603647</v>
      </c>
      <c r="H65" s="7">
        <v>8526.5970439311</v>
      </c>
      <c r="I65" s="8">
        <v>13001.686127119276</v>
      </c>
      <c r="J65" s="8">
        <v>36383.12534486959</v>
      </c>
      <c r="K65" s="3">
        <v>0.0034233949544425135</v>
      </c>
      <c r="L65" s="10">
        <v>2171072</v>
      </c>
      <c r="M65" s="10">
        <f t="shared" si="0"/>
        <v>7432.436930531417</v>
      </c>
      <c r="N65" s="10">
        <f t="shared" si="1"/>
        <v>2163639.5630694684</v>
      </c>
    </row>
    <row r="66" spans="1:14" ht="12.75">
      <c r="A66">
        <f t="shared" si="2"/>
        <v>63</v>
      </c>
      <c r="B66" s="7">
        <v>1077.12333820938</v>
      </c>
      <c r="C66" s="7">
        <v>3608.67860007592</v>
      </c>
      <c r="D66" s="7">
        <v>664.617062604617</v>
      </c>
      <c r="E66" s="7">
        <v>1229.87373101018</v>
      </c>
      <c r="F66" s="7">
        <v>725.034693988207</v>
      </c>
      <c r="G66" s="7">
        <v>1229.72279425012</v>
      </c>
      <c r="H66" s="7">
        <v>8757.82816011361</v>
      </c>
      <c r="I66" s="8">
        <v>14027.749273481573</v>
      </c>
      <c r="J66" s="8">
        <v>35977.00123826473</v>
      </c>
      <c r="K66" s="3">
        <v>0.006834349882158716</v>
      </c>
      <c r="L66" s="10">
        <v>2053151</v>
      </c>
      <c r="M66" s="10">
        <f t="shared" si="0"/>
        <v>14031.95229490405</v>
      </c>
      <c r="N66" s="10">
        <f t="shared" si="1"/>
        <v>2039119.047705096</v>
      </c>
    </row>
    <row r="67" spans="1:14" ht="12.75">
      <c r="A67">
        <f t="shared" si="2"/>
        <v>64</v>
      </c>
      <c r="B67" s="7">
        <v>1100.28837880191</v>
      </c>
      <c r="C67" s="7">
        <v>3313.48202647666</v>
      </c>
      <c r="D67" s="7">
        <v>683.302377419886</v>
      </c>
      <c r="E67" s="7">
        <v>1709.33149508909</v>
      </c>
      <c r="F67" s="7">
        <v>725.142126170392</v>
      </c>
      <c r="G67" s="7">
        <v>1241.83441349308</v>
      </c>
      <c r="H67" s="7">
        <v>8988.76748382625</v>
      </c>
      <c r="I67" s="8">
        <v>5350.917079296043</v>
      </c>
      <c r="J67" s="8">
        <v>39411.361721356916</v>
      </c>
      <c r="K67" s="3">
        <v>0.005446617347557774</v>
      </c>
      <c r="L67" s="10">
        <v>2040053</v>
      </c>
      <c r="M67" s="10">
        <f t="shared" si="0"/>
        <v>11111.388059737279</v>
      </c>
      <c r="N67" s="10">
        <f t="shared" si="1"/>
        <v>2028941.6119402626</v>
      </c>
    </row>
    <row r="68" spans="1:14" ht="12.75">
      <c r="A68">
        <f t="shared" si="2"/>
        <v>65</v>
      </c>
      <c r="B68" s="7">
        <v>1124.64714517683</v>
      </c>
      <c r="C68" s="7">
        <v>2965.51779747283</v>
      </c>
      <c r="D68" s="7">
        <v>701.854649807668</v>
      </c>
      <c r="E68" s="7">
        <v>2283.67124256992</v>
      </c>
      <c r="F68" s="7">
        <v>713.742922673769</v>
      </c>
      <c r="G68" s="7">
        <v>1256.05303802</v>
      </c>
      <c r="H68" s="7">
        <v>9228.0996376095</v>
      </c>
      <c r="I68" s="8">
        <v>17264.6522670916</v>
      </c>
      <c r="J68" s="8">
        <v>34695.80880765549</v>
      </c>
      <c r="K68" s="3">
        <v>0.006286839402970076</v>
      </c>
      <c r="L68" s="10">
        <v>2029911</v>
      </c>
      <c r="M68" s="10">
        <f aca="true" t="shared" si="3" ref="M68:M93">L68*K68</f>
        <v>12761.724459322391</v>
      </c>
      <c r="N68" s="10">
        <f aca="true" t="shared" si="4" ref="N68:N93">L68-M68</f>
        <v>2017149.2755406776</v>
      </c>
    </row>
    <row r="69" spans="1:14" ht="12.75">
      <c r="A69">
        <f aca="true" t="shared" si="5" ref="A69:A93">A68+1</f>
        <v>66</v>
      </c>
      <c r="B69" s="7">
        <v>1148.89955677031</v>
      </c>
      <c r="C69" s="7">
        <v>2538.70072408437</v>
      </c>
      <c r="D69" s="7">
        <v>721.911430492559</v>
      </c>
      <c r="E69" s="7">
        <v>2876.71688800236</v>
      </c>
      <c r="F69" s="7">
        <v>701.16961950364</v>
      </c>
      <c r="G69" s="7">
        <v>1272.64512620368</v>
      </c>
      <c r="H69" s="7">
        <v>9471.92046108474</v>
      </c>
      <c r="I69" s="8">
        <v>9884.032769225796</v>
      </c>
      <c r="J69" s="8">
        <v>37617.11780348877</v>
      </c>
      <c r="K69" s="3">
        <v>0.007281346860367902</v>
      </c>
      <c r="L69" s="10">
        <v>1860320</v>
      </c>
      <c r="M69" s="10">
        <f t="shared" si="3"/>
        <v>13545.635191279616</v>
      </c>
      <c r="N69" s="10">
        <f t="shared" si="4"/>
        <v>1846774.3648087203</v>
      </c>
    </row>
    <row r="70" spans="1:14" ht="12.75">
      <c r="A70">
        <f t="shared" si="5"/>
        <v>67</v>
      </c>
      <c r="B70" s="7">
        <v>1174.25185841506</v>
      </c>
      <c r="C70" s="7">
        <v>2188.3894753</v>
      </c>
      <c r="D70" s="7">
        <v>746.743001758602</v>
      </c>
      <c r="E70" s="7">
        <v>3379.40192098723</v>
      </c>
      <c r="F70" s="7">
        <v>695.313388282639</v>
      </c>
      <c r="G70" s="7">
        <v>1291.83503556039</v>
      </c>
      <c r="H70" s="7">
        <v>9722.03725610133</v>
      </c>
      <c r="I70" s="8">
        <v>15541.262535593758</v>
      </c>
      <c r="J70" s="8">
        <v>35377.94042647247</v>
      </c>
      <c r="K70" s="3">
        <v>0.006781543763722176</v>
      </c>
      <c r="L70" s="10">
        <v>1896451</v>
      </c>
      <c r="M70" s="10">
        <f t="shared" si="3"/>
        <v>12860.865452254684</v>
      </c>
      <c r="N70" s="10">
        <f t="shared" si="4"/>
        <v>1883590.1345477453</v>
      </c>
    </row>
    <row r="71" spans="1:14" ht="12.75">
      <c r="A71">
        <f t="shared" si="5"/>
        <v>68</v>
      </c>
      <c r="B71" s="7">
        <v>1199.95474723596</v>
      </c>
      <c r="C71" s="7">
        <v>1899.69772216632</v>
      </c>
      <c r="D71" s="7">
        <v>776.798608858688</v>
      </c>
      <c r="E71" s="7">
        <v>3797.2780877977</v>
      </c>
      <c r="F71" s="7">
        <v>692.386434516689</v>
      </c>
      <c r="G71" s="7">
        <v>1311.142607897</v>
      </c>
      <c r="H71" s="7">
        <v>9975.22514631534</v>
      </c>
      <c r="I71" s="8">
        <v>10976.377492088604</v>
      </c>
      <c r="J71" s="8">
        <v>37184.758911884506</v>
      </c>
      <c r="K71" s="3">
        <v>0.008808197302768755</v>
      </c>
      <c r="L71" s="10">
        <v>1864515</v>
      </c>
      <c r="M71" s="10">
        <f t="shared" si="3"/>
        <v>16423.015993971883</v>
      </c>
      <c r="N71" s="10">
        <f t="shared" si="4"/>
        <v>1848091.9840060282</v>
      </c>
    </row>
    <row r="72" spans="1:14" ht="12.75">
      <c r="A72">
        <f t="shared" si="5"/>
        <v>69</v>
      </c>
      <c r="B72" s="7">
        <v>1225.77178072059</v>
      </c>
      <c r="C72" s="7">
        <v>1706.31485281781</v>
      </c>
      <c r="D72" s="7">
        <v>805.17142991187</v>
      </c>
      <c r="E72" s="7">
        <v>4135.84310002603</v>
      </c>
      <c r="F72" s="7">
        <v>698.972359372535</v>
      </c>
      <c r="G72" s="7">
        <v>1328.90750646866</v>
      </c>
      <c r="H72" s="7">
        <v>10230.4450468967</v>
      </c>
      <c r="I72" s="8">
        <v>10401.065007554604</v>
      </c>
      <c r="J72" s="8">
        <v>37412.472254507076</v>
      </c>
      <c r="K72" s="3">
        <v>0.009249158737465136</v>
      </c>
      <c r="L72" s="10">
        <v>1882348</v>
      </c>
      <c r="M72" s="10">
        <f t="shared" si="3"/>
        <v>17410.135451150025</v>
      </c>
      <c r="N72" s="10">
        <f t="shared" si="4"/>
        <v>1864937.8645488499</v>
      </c>
    </row>
    <row r="73" spans="1:14" ht="12.75">
      <c r="A73">
        <f t="shared" si="5"/>
        <v>70</v>
      </c>
      <c r="B73" s="7">
        <v>1250.50710380057</v>
      </c>
      <c r="C73" s="7">
        <v>1586.19990794347</v>
      </c>
      <c r="D73" s="7">
        <v>834.261601970072</v>
      </c>
      <c r="E73" s="7">
        <v>4417.01508281289</v>
      </c>
      <c r="F73" s="7">
        <v>711.162138066318</v>
      </c>
      <c r="G73" s="7">
        <v>1349.15650441869</v>
      </c>
      <c r="H73" s="7">
        <v>10483.5144697883</v>
      </c>
      <c r="I73" s="8">
        <v>8626.803391062747</v>
      </c>
      <c r="J73" s="8">
        <v>38114.7393775742</v>
      </c>
      <c r="K73" s="3">
        <v>0.010888990978452534</v>
      </c>
      <c r="L73" s="10">
        <v>1875175</v>
      </c>
      <c r="M73" s="10">
        <f t="shared" si="3"/>
        <v>20418.76365801973</v>
      </c>
      <c r="N73" s="10">
        <f t="shared" si="4"/>
        <v>1854756.2363419803</v>
      </c>
    </row>
    <row r="74" spans="1:14" ht="12.75">
      <c r="A74">
        <f t="shared" si="5"/>
        <v>71</v>
      </c>
      <c r="B74" s="7">
        <v>1277.54188704365</v>
      </c>
      <c r="C74" s="7">
        <v>1552.76401685438</v>
      </c>
      <c r="D74" s="7">
        <v>864.001755657722</v>
      </c>
      <c r="E74" s="7">
        <v>4686.61249164851</v>
      </c>
      <c r="F74" s="7">
        <v>719.777571267325</v>
      </c>
      <c r="G74" s="7">
        <v>1371.03839131451</v>
      </c>
      <c r="H74" s="7">
        <v>10737.7034422789</v>
      </c>
      <c r="I74" s="8">
        <v>16182.149118314683</v>
      </c>
      <c r="J74" s="8">
        <v>35124.27232449908</v>
      </c>
      <c r="K74" s="3">
        <v>0.011856131715993085</v>
      </c>
      <c r="L74" s="10">
        <v>1788269</v>
      </c>
      <c r="M74" s="10">
        <f t="shared" si="3"/>
        <v>21201.952807627236</v>
      </c>
      <c r="N74" s="10">
        <f t="shared" si="4"/>
        <v>1767067.0471923728</v>
      </c>
    </row>
    <row r="75" spans="1:14" ht="12.75">
      <c r="A75">
        <f t="shared" si="5"/>
        <v>72</v>
      </c>
      <c r="B75" s="7">
        <v>1303.93426384621</v>
      </c>
      <c r="C75" s="7">
        <v>1541.13402527551</v>
      </c>
      <c r="D75" s="7">
        <v>889.578634331054</v>
      </c>
      <c r="E75" s="7">
        <v>4960.28740062012</v>
      </c>
      <c r="F75" s="7">
        <v>721.468159983537</v>
      </c>
      <c r="G75" s="7">
        <v>1393.98034921617</v>
      </c>
      <c r="H75" s="7">
        <v>10993.3601522505</v>
      </c>
      <c r="I75" s="8">
        <v>9956.995210778965</v>
      </c>
      <c r="J75" s="8">
        <v>37588.23867797243</v>
      </c>
      <c r="K75" s="3">
        <v>0.012312661928885884</v>
      </c>
      <c r="L75" s="10">
        <v>1791696</v>
      </c>
      <c r="M75" s="10">
        <f t="shared" si="3"/>
        <v>22060.547127337122</v>
      </c>
      <c r="N75" s="10">
        <f t="shared" si="4"/>
        <v>1769635.4528726628</v>
      </c>
    </row>
    <row r="76" spans="1:14" ht="12.75">
      <c r="A76">
        <f t="shared" si="5"/>
        <v>73</v>
      </c>
      <c r="B76" s="7">
        <v>1330.14999382786</v>
      </c>
      <c r="C76" s="7">
        <v>1551.09318510822</v>
      </c>
      <c r="D76" s="7">
        <v>914.284795731714</v>
      </c>
      <c r="E76" s="7">
        <v>5236.65807139074</v>
      </c>
      <c r="F76" s="7">
        <v>728.196017252723</v>
      </c>
      <c r="G76" s="7">
        <v>1417.6565331944</v>
      </c>
      <c r="H76" s="7">
        <v>11249.0767745732</v>
      </c>
      <c r="I76" s="8">
        <v>20272.322246074487</v>
      </c>
      <c r="J76" s="8">
        <v>33505.34866150638</v>
      </c>
      <c r="K76" s="3">
        <v>0.017099304629883162</v>
      </c>
      <c r="L76" s="10">
        <v>1725168</v>
      </c>
      <c r="M76" s="10">
        <f t="shared" si="3"/>
        <v>29499.173169726277</v>
      </c>
      <c r="N76" s="10">
        <f t="shared" si="4"/>
        <v>1695668.8268302737</v>
      </c>
    </row>
    <row r="77" spans="1:14" ht="12.75">
      <c r="A77">
        <f t="shared" si="5"/>
        <v>74</v>
      </c>
      <c r="B77" s="7">
        <v>1356.8172198506</v>
      </c>
      <c r="C77" s="7">
        <v>1549.09767895811</v>
      </c>
      <c r="D77" s="7">
        <v>941.277396943068</v>
      </c>
      <c r="E77" s="7">
        <v>5478.89251683282</v>
      </c>
      <c r="F77" s="7">
        <v>743.390491053</v>
      </c>
      <c r="G77" s="7">
        <v>1433.79453225745</v>
      </c>
      <c r="H77" s="7">
        <v>11501.1130885288</v>
      </c>
      <c r="I77" s="8">
        <v>17209.389563744833</v>
      </c>
      <c r="J77" s="8">
        <v>34717.682233384556</v>
      </c>
      <c r="K77" s="3">
        <v>0.018118726931197985</v>
      </c>
      <c r="L77" s="10">
        <v>1677133</v>
      </c>
      <c r="M77" s="10">
        <f t="shared" si="3"/>
        <v>30387.51485430087</v>
      </c>
      <c r="N77" s="10">
        <f t="shared" si="4"/>
        <v>1646745.4851456992</v>
      </c>
    </row>
    <row r="78" spans="1:14" ht="12.75">
      <c r="A78">
        <f t="shared" si="5"/>
        <v>75</v>
      </c>
      <c r="B78" s="7">
        <v>1384.94292432578</v>
      </c>
      <c r="C78" s="7">
        <v>1557.34776456771</v>
      </c>
      <c r="D78" s="7">
        <v>968.556216461876</v>
      </c>
      <c r="E78" s="7">
        <v>5698.24217653153</v>
      </c>
      <c r="F78" s="7">
        <v>762.765822936365</v>
      </c>
      <c r="G78" s="7">
        <v>1445.40683229452</v>
      </c>
      <c r="H78" s="7">
        <v>11752.9061064941</v>
      </c>
      <c r="I78" s="8">
        <v>16097.204152047016</v>
      </c>
      <c r="J78" s="8">
        <v>35157.89423038113</v>
      </c>
      <c r="K78" s="3">
        <v>0.02384689420762993</v>
      </c>
      <c r="L78" s="10">
        <v>1651641</v>
      </c>
      <c r="M78" s="10">
        <f t="shared" si="3"/>
        <v>39386.508195984105</v>
      </c>
      <c r="N78" s="10">
        <f t="shared" si="4"/>
        <v>1612254.4918040158</v>
      </c>
    </row>
    <row r="79" spans="1:14" ht="12.75">
      <c r="A79">
        <f t="shared" si="5"/>
        <v>76</v>
      </c>
      <c r="B79" s="7">
        <v>1414.16745813434</v>
      </c>
      <c r="C79" s="7">
        <v>1557.15363209585</v>
      </c>
      <c r="D79" s="7">
        <v>997.318799969114</v>
      </c>
      <c r="E79" s="7">
        <v>5870.39262293239</v>
      </c>
      <c r="F79" s="7">
        <v>788.890094195616</v>
      </c>
      <c r="G79" s="7">
        <v>1452.16530767418</v>
      </c>
      <c r="H79" s="7">
        <v>12004.6139864036</v>
      </c>
      <c r="I79" s="8">
        <v>19594.42419774092</v>
      </c>
      <c r="J79" s="8">
        <v>33773.66620144016</v>
      </c>
      <c r="K79" s="3">
        <v>0.026256912239545755</v>
      </c>
      <c r="L79" s="10">
        <v>1556567</v>
      </c>
      <c r="M79" s="10">
        <f t="shared" si="3"/>
        <v>40870.64311397302</v>
      </c>
      <c r="N79" s="10">
        <f t="shared" si="4"/>
        <v>1515696.356886027</v>
      </c>
    </row>
    <row r="80" spans="1:14" ht="12.75">
      <c r="A80">
        <f t="shared" si="5"/>
        <v>77</v>
      </c>
      <c r="B80" s="7">
        <v>1444.48889731857</v>
      </c>
      <c r="C80" s="7">
        <v>1533.28952414005</v>
      </c>
      <c r="D80" s="7">
        <v>1029.01725660618</v>
      </c>
      <c r="E80" s="7">
        <v>6027.98120307393</v>
      </c>
      <c r="F80" s="7">
        <v>823.355594884808</v>
      </c>
      <c r="G80" s="7">
        <v>1453.14108324284</v>
      </c>
      <c r="H80" s="7">
        <v>12257.7049988515</v>
      </c>
      <c r="I80" s="8">
        <v>21261.670832631597</v>
      </c>
      <c r="J80" s="8">
        <v>33113.75647513775</v>
      </c>
      <c r="K80" s="3">
        <v>0.027943189435266018</v>
      </c>
      <c r="L80" s="10">
        <v>1460781</v>
      </c>
      <c r="M80" s="10">
        <f t="shared" si="3"/>
        <v>40818.88020643733</v>
      </c>
      <c r="N80" s="10">
        <f t="shared" si="4"/>
        <v>1419962.1197935627</v>
      </c>
    </row>
    <row r="81" spans="1:14" ht="12.75">
      <c r="A81">
        <f t="shared" si="5"/>
        <v>78</v>
      </c>
      <c r="B81" s="7">
        <v>1474.32887403443</v>
      </c>
      <c r="C81" s="7">
        <v>1495.18849766776</v>
      </c>
      <c r="D81" s="7">
        <v>1060.36388312525</v>
      </c>
      <c r="E81" s="7">
        <v>6167.73814743552</v>
      </c>
      <c r="F81" s="7">
        <v>858.706450791062</v>
      </c>
      <c r="G81" s="7">
        <v>1441.50328414371</v>
      </c>
      <c r="H81" s="7">
        <v>12509.4330330135</v>
      </c>
      <c r="I81" s="8">
        <v>22635.920479149703</v>
      </c>
      <c r="J81" s="8">
        <v>32569.817330726506</v>
      </c>
      <c r="K81" s="3">
        <v>0.03084387093909959</v>
      </c>
      <c r="L81" s="10">
        <v>1431916</v>
      </c>
      <c r="M81" s="10">
        <f t="shared" si="3"/>
        <v>44165.83229963173</v>
      </c>
      <c r="N81" s="10">
        <f t="shared" si="4"/>
        <v>1387750.1677003682</v>
      </c>
    </row>
    <row r="82" spans="1:14" ht="12.75">
      <c r="A82">
        <f t="shared" si="5"/>
        <v>79</v>
      </c>
      <c r="B82" s="7">
        <v>1502.6480075646</v>
      </c>
      <c r="C82" s="7">
        <v>1466.04880422537</v>
      </c>
      <c r="D82" s="7">
        <v>1091.03410924448</v>
      </c>
      <c r="E82" s="7">
        <v>6318.63002709769</v>
      </c>
      <c r="F82" s="7">
        <v>896.94884779814</v>
      </c>
      <c r="G82" s="7">
        <v>1432.13093892437</v>
      </c>
      <c r="H82" s="7">
        <v>12763.7574068717</v>
      </c>
      <c r="I82" s="8">
        <v>22072.42454329502</v>
      </c>
      <c r="J82" s="8">
        <v>32792.85358764286</v>
      </c>
      <c r="K82" s="3">
        <v>0.04011588241079401</v>
      </c>
      <c r="L82" s="10">
        <v>1314908</v>
      </c>
      <c r="M82" s="10">
        <f t="shared" si="3"/>
        <v>52748.69470901233</v>
      </c>
      <c r="N82" s="10">
        <f t="shared" si="4"/>
        <v>1262159.3052909877</v>
      </c>
    </row>
    <row r="83" spans="1:14" ht="12.75">
      <c r="A83">
        <f t="shared" si="5"/>
        <v>80</v>
      </c>
      <c r="B83" s="7">
        <v>1530.58646505141</v>
      </c>
      <c r="C83" s="7">
        <v>1437.05447128602</v>
      </c>
      <c r="D83" s="7">
        <v>1122.61969414116</v>
      </c>
      <c r="E83" s="7">
        <v>6461.26647033153</v>
      </c>
      <c r="F83" s="7">
        <v>941.172435694935</v>
      </c>
      <c r="G83" s="7">
        <v>1428.45489438944</v>
      </c>
      <c r="H83" s="7">
        <v>13017.6354535604</v>
      </c>
      <c r="I83" s="8">
        <v>28697.64975962153</v>
      </c>
      <c r="J83" s="8">
        <v>30170.535768729056</v>
      </c>
      <c r="K83" s="3">
        <v>0.04573748000685979</v>
      </c>
      <c r="L83" s="10">
        <v>1207365</v>
      </c>
      <c r="M83" s="10">
        <f t="shared" si="3"/>
        <v>55221.83254848227</v>
      </c>
      <c r="N83" s="10">
        <f t="shared" si="4"/>
        <v>1152143.1674515177</v>
      </c>
    </row>
    <row r="84" spans="1:14" ht="12.75">
      <c r="A84">
        <f t="shared" si="5"/>
        <v>81</v>
      </c>
      <c r="B84" s="7">
        <v>1557.0503883102</v>
      </c>
      <c r="C84" s="7">
        <v>1386.97564444025</v>
      </c>
      <c r="D84" s="7">
        <v>1154.67394573012</v>
      </c>
      <c r="E84" s="7">
        <v>6599.53783611796</v>
      </c>
      <c r="F84" s="7">
        <v>987.608344057048</v>
      </c>
      <c r="G84" s="7">
        <v>1425.46182168352</v>
      </c>
      <c r="H84" s="7">
        <v>13268.5927598865</v>
      </c>
      <c r="I84" s="8">
        <v>28755.63337949505</v>
      </c>
      <c r="J84" s="8">
        <v>30147.585382193556</v>
      </c>
      <c r="K84" s="3">
        <v>0.05169851563958782</v>
      </c>
      <c r="L84" s="10">
        <v>1072048</v>
      </c>
      <c r="M84" s="10">
        <f t="shared" si="3"/>
        <v>55423.29029438885</v>
      </c>
      <c r="N84" s="10">
        <f t="shared" si="4"/>
        <v>1016624.7097056111</v>
      </c>
    </row>
    <row r="85" spans="1:14" ht="12.75">
      <c r="A85">
        <f t="shared" si="5"/>
        <v>82</v>
      </c>
      <c r="B85" s="7">
        <v>1582.51345789071</v>
      </c>
      <c r="C85" s="7">
        <v>1345.9011940745</v>
      </c>
      <c r="D85" s="7">
        <v>1187.71705431161</v>
      </c>
      <c r="E85" s="7">
        <v>6733.70352334173</v>
      </c>
      <c r="F85" s="7">
        <v>1031.39602000088</v>
      </c>
      <c r="G85" s="7">
        <v>1398.23930727215</v>
      </c>
      <c r="H85" s="7">
        <v>13516.2853975365</v>
      </c>
      <c r="I85" s="8">
        <v>26107.0137081491</v>
      </c>
      <c r="J85" s="8">
        <v>31195.93050751552</v>
      </c>
      <c r="K85" s="3">
        <v>0.06431584619853743</v>
      </c>
      <c r="L85" s="10">
        <v>981562</v>
      </c>
      <c r="M85" s="10">
        <f t="shared" si="3"/>
        <v>63129.9906263288</v>
      </c>
      <c r="N85" s="10">
        <f t="shared" si="4"/>
        <v>918432.0093736711</v>
      </c>
    </row>
    <row r="86" spans="1:14" ht="12.75">
      <c r="A86">
        <f t="shared" si="5"/>
        <v>83</v>
      </c>
      <c r="B86" s="7">
        <v>1608.25111316612</v>
      </c>
      <c r="C86" s="7">
        <v>1312.39813420485</v>
      </c>
      <c r="D86" s="7">
        <v>1220.24348931366</v>
      </c>
      <c r="E86" s="7">
        <v>6868.48594439005</v>
      </c>
      <c r="F86" s="7">
        <v>1072.89073603339</v>
      </c>
      <c r="G86" s="7">
        <v>1307.38680211003</v>
      </c>
      <c r="H86" s="7">
        <v>13761.8917548099</v>
      </c>
      <c r="I86" s="8">
        <v>25964.365058362717</v>
      </c>
      <c r="J86" s="8">
        <v>31252.391998855768</v>
      </c>
      <c r="K86" s="3">
        <v>0.0733943085981911</v>
      </c>
      <c r="L86" s="10">
        <v>883063</v>
      </c>
      <c r="M86" s="10">
        <f t="shared" si="3"/>
        <v>64811.79833364442</v>
      </c>
      <c r="N86" s="10">
        <f t="shared" si="4"/>
        <v>818251.2016663556</v>
      </c>
    </row>
    <row r="87" spans="1:14" ht="12.75">
      <c r="A87">
        <f t="shared" si="5"/>
        <v>84</v>
      </c>
      <c r="B87" s="7">
        <v>1634.5179921485</v>
      </c>
      <c r="C87" s="7">
        <v>1270.72617807708</v>
      </c>
      <c r="D87" s="7">
        <v>1253.51057914736</v>
      </c>
      <c r="E87" s="7">
        <v>7002.78297533816</v>
      </c>
      <c r="F87" s="7">
        <v>1108.4005710708</v>
      </c>
      <c r="G87" s="7">
        <v>1235.19631636153</v>
      </c>
      <c r="H87" s="7">
        <v>14006.1322785353</v>
      </c>
      <c r="I87" s="8">
        <v>28866.761642154794</v>
      </c>
      <c r="J87" s="8">
        <v>30103.599915459614</v>
      </c>
      <c r="K87" s="3">
        <v>0.08700409852373563</v>
      </c>
      <c r="L87" s="10">
        <v>801329</v>
      </c>
      <c r="M87" s="10">
        <f t="shared" si="3"/>
        <v>69718.90726592655</v>
      </c>
      <c r="N87" s="10">
        <f t="shared" si="4"/>
        <v>731610.0927340734</v>
      </c>
    </row>
    <row r="88" spans="1:14" ht="12.75">
      <c r="A88">
        <f t="shared" si="5"/>
        <v>85</v>
      </c>
      <c r="B88" s="7">
        <v>1660.68423058077</v>
      </c>
      <c r="C88" s="7">
        <v>1234.73761602748</v>
      </c>
      <c r="D88" s="7">
        <v>1286.95414454952</v>
      </c>
      <c r="E88" s="7">
        <v>7144.62137179282</v>
      </c>
      <c r="F88" s="7">
        <v>1139.91415165021</v>
      </c>
      <c r="G88" s="7">
        <v>1130.97465076941</v>
      </c>
      <c r="H88" s="7">
        <v>14248.7897615968</v>
      </c>
      <c r="I88" s="8">
        <v>29803.48481921643</v>
      </c>
      <c r="J88" s="8">
        <v>29732.837292546054</v>
      </c>
      <c r="K88" s="3">
        <v>0.10222204458891954</v>
      </c>
      <c r="L88" s="10">
        <v>730194</v>
      </c>
      <c r="M88" s="10">
        <f t="shared" si="3"/>
        <v>74641.92362656152</v>
      </c>
      <c r="N88" s="10">
        <f t="shared" si="4"/>
        <v>655552.0763734385</v>
      </c>
    </row>
    <row r="89" spans="1:14" ht="12.75">
      <c r="A89">
        <f t="shared" si="5"/>
        <v>86</v>
      </c>
      <c r="B89" s="7">
        <v>1686.94601995108</v>
      </c>
      <c r="C89" s="7">
        <v>1219.54085028963</v>
      </c>
      <c r="D89" s="7">
        <v>1320.62256364531</v>
      </c>
      <c r="E89" s="7">
        <v>7296.37409905345</v>
      </c>
      <c r="F89" s="7">
        <v>1166.33596466438</v>
      </c>
      <c r="G89" s="7">
        <v>1035.60972182844</v>
      </c>
      <c r="H89" s="7">
        <v>14489.4302371848</v>
      </c>
      <c r="I89" s="8">
        <v>31157.13898976023</v>
      </c>
      <c r="J89" s="8">
        <v>29197.050004392226</v>
      </c>
      <c r="K89" s="3">
        <v>0.12431009735707206</v>
      </c>
      <c r="L89" s="10">
        <v>635154</v>
      </c>
      <c r="M89" s="10">
        <f t="shared" si="3"/>
        <v>78956.05557673375</v>
      </c>
      <c r="N89" s="10">
        <f t="shared" si="4"/>
        <v>556197.9444232662</v>
      </c>
    </row>
    <row r="90" spans="1:14" ht="12.75">
      <c r="A90">
        <f t="shared" si="5"/>
        <v>87</v>
      </c>
      <c r="B90" s="7">
        <v>1713.35461253434</v>
      </c>
      <c r="C90" s="7">
        <v>1209.66585689557</v>
      </c>
      <c r="D90" s="7">
        <v>1354.47330389162</v>
      </c>
      <c r="E90" s="7">
        <v>7462.4147424034</v>
      </c>
      <c r="F90" s="7">
        <v>1188.62915116746</v>
      </c>
      <c r="G90" s="7">
        <v>987.912172590453</v>
      </c>
      <c r="H90" s="7">
        <v>14728.4352354223</v>
      </c>
      <c r="I90" s="8">
        <v>27803.132511939777</v>
      </c>
      <c r="J90" s="8">
        <v>30524.592942837055</v>
      </c>
      <c r="K90" s="3">
        <v>0.13080492358222368</v>
      </c>
      <c r="L90" s="10">
        <v>557330</v>
      </c>
      <c r="M90" s="10">
        <f t="shared" si="3"/>
        <v>72901.50806008073</v>
      </c>
      <c r="N90" s="10">
        <f t="shared" si="4"/>
        <v>484428.4919399193</v>
      </c>
    </row>
    <row r="91" spans="1:14" ht="12.75">
      <c r="A91">
        <f t="shared" si="5"/>
        <v>88</v>
      </c>
      <c r="B91" s="7">
        <v>1739.78174028133</v>
      </c>
      <c r="C91" s="7">
        <v>1200.78114344531</v>
      </c>
      <c r="D91" s="7">
        <v>1388.44048993759</v>
      </c>
      <c r="E91" s="7">
        <v>7638.70002708802</v>
      </c>
      <c r="F91" s="7">
        <v>1208.28544549606</v>
      </c>
      <c r="G91" s="7">
        <v>964.989623037708</v>
      </c>
      <c r="H91" s="7">
        <v>14966.39567867</v>
      </c>
      <c r="I91" s="8">
        <v>33254.40051163743</v>
      </c>
      <c r="J91" s="8">
        <v>28366.936901793375</v>
      </c>
      <c r="K91" s="3">
        <v>0.1607589229917689</v>
      </c>
      <c r="L91" s="10">
        <v>465481</v>
      </c>
      <c r="M91" s="10">
        <f t="shared" si="3"/>
        <v>74830.22423313158</v>
      </c>
      <c r="N91" s="10">
        <f t="shared" si="4"/>
        <v>390650.77576686844</v>
      </c>
    </row>
    <row r="92" spans="1:14" ht="12.75">
      <c r="A92">
        <f t="shared" si="5"/>
        <v>89</v>
      </c>
      <c r="B92" s="7">
        <v>1766.27086646954</v>
      </c>
      <c r="C92" s="7">
        <v>1193.99728807461</v>
      </c>
      <c r="D92" s="7">
        <v>1422.48234480268</v>
      </c>
      <c r="E92" s="7">
        <v>7820.38082877555</v>
      </c>
      <c r="F92" s="7">
        <v>1226.25087913157</v>
      </c>
      <c r="G92" s="7">
        <v>929.645836932694</v>
      </c>
      <c r="H92" s="7">
        <v>15203.6863194145</v>
      </c>
      <c r="I92" s="8">
        <v>32662.134885734933</v>
      </c>
      <c r="J92" s="8">
        <v>28601.36043512579</v>
      </c>
      <c r="K92" s="3">
        <v>0.17075191064386225</v>
      </c>
      <c r="L92" s="10">
        <v>401659</v>
      </c>
      <c r="M92" s="10">
        <f t="shared" si="3"/>
        <v>68584.04167730307</v>
      </c>
      <c r="N92" s="10">
        <f t="shared" si="4"/>
        <v>333074.9583226969</v>
      </c>
    </row>
    <row r="93" spans="1:14" ht="12.75">
      <c r="A93">
        <f t="shared" si="5"/>
        <v>90</v>
      </c>
      <c r="B93" s="7">
        <v>1792.75999265775</v>
      </c>
      <c r="C93" s="7">
        <v>1187.21343270391</v>
      </c>
      <c r="D93" s="7">
        <v>1456.52419966777</v>
      </c>
      <c r="E93" s="7">
        <v>8002.06163046309</v>
      </c>
      <c r="F93" s="7">
        <v>1244.21631276708</v>
      </c>
      <c r="G93" s="7">
        <v>894.302050827681</v>
      </c>
      <c r="H93" s="7">
        <v>15440.9769601589</v>
      </c>
      <c r="I93" s="8">
        <v>32534.491617106978</v>
      </c>
      <c r="J93" s="8">
        <v>28651.882675028322</v>
      </c>
      <c r="K93" s="3">
        <v>0.262</v>
      </c>
      <c r="L93" s="10">
        <v>1449769</v>
      </c>
      <c r="M93" s="10">
        <f t="shared" si="3"/>
        <v>379839.478</v>
      </c>
      <c r="N93" s="10">
        <f t="shared" si="4"/>
        <v>1069929.5219999999</v>
      </c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B3" sqref="B3"/>
    </sheetView>
  </sheetViews>
  <sheetFormatPr defaultColWidth="9.140625" defaultRowHeight="12.75"/>
  <cols>
    <col min="2" max="2" width="12.140625" style="0" bestFit="1" customWidth="1"/>
    <col min="7" max="7" width="11.00390625" style="0" customWidth="1"/>
    <col min="8" max="8" width="10.8515625" style="0" customWidth="1"/>
    <col min="9" max="9" width="12.8515625" style="0" customWidth="1"/>
    <col min="10" max="10" width="15.8515625" style="0" customWidth="1"/>
    <col min="11" max="11" width="21.140625" style="4" customWidth="1"/>
  </cols>
  <sheetData>
    <row r="1" spans="2:14" ht="12.75">
      <c r="B1" s="1" t="s">
        <v>8</v>
      </c>
      <c r="C1" s="1"/>
      <c r="D1" s="1"/>
      <c r="E1" s="1"/>
      <c r="F1" s="1"/>
      <c r="G1" s="1"/>
      <c r="H1" s="1"/>
      <c r="I1" s="2" t="s">
        <v>11</v>
      </c>
      <c r="J1" s="2"/>
      <c r="K1" s="2"/>
      <c r="L1" s="9"/>
      <c r="M1" s="9"/>
      <c r="N1" s="9"/>
    </row>
    <row r="2" spans="1:14" ht="12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9</v>
      </c>
      <c r="J2" s="2" t="s">
        <v>10</v>
      </c>
      <c r="K2" s="2" t="s">
        <v>12</v>
      </c>
      <c r="L2" s="9" t="s">
        <v>15</v>
      </c>
      <c r="M2" s="9" t="s">
        <v>13</v>
      </c>
      <c r="N2" s="9" t="s">
        <v>14</v>
      </c>
    </row>
    <row r="3" spans="1:14" ht="12.75">
      <c r="A3">
        <v>0</v>
      </c>
      <c r="B3" s="7">
        <f>raw!B3*raw!$N3/1000000</f>
        <v>544.7391089988929</v>
      </c>
      <c r="C3" s="7">
        <f>raw!C3*raw!$N3/1000000</f>
        <v>5437.823388866719</v>
      </c>
      <c r="D3" s="7">
        <f>raw!D3*raw!$N3/1000000</f>
        <v>911.9962559290367</v>
      </c>
      <c r="E3" s="7">
        <f>raw!E3*raw!$N3/1000000</f>
        <v>61.95699169520618</v>
      </c>
      <c r="F3" s="7">
        <f>raw!F3*raw!$N3/1000000</f>
        <v>2381.9471118677443</v>
      </c>
      <c r="G3" s="7">
        <f>raw!G3*raw!$N3/1000000</f>
        <v>694.8900511985439</v>
      </c>
      <c r="H3" s="7">
        <f>raw!H3*raw!$N3/1000000</f>
        <v>15019.747410940348</v>
      </c>
      <c r="I3" s="8">
        <f>raw!I3*raw!$M3/1000000</f>
        <v>0</v>
      </c>
      <c r="J3" s="8">
        <f>raw!J3*raw!$M3/1000000</f>
        <v>0</v>
      </c>
      <c r="K3" s="3">
        <v>0</v>
      </c>
      <c r="L3" s="10">
        <v>3805648</v>
      </c>
      <c r="M3" s="10">
        <f aca="true" t="shared" si="0" ref="M3:M34">L3*K3</f>
        <v>0</v>
      </c>
      <c r="N3" s="10">
        <f aca="true" t="shared" si="1" ref="N3:N34">L3-M3</f>
        <v>3805648</v>
      </c>
    </row>
    <row r="4" spans="1:14" ht="12.75">
      <c r="A4">
        <f aca="true" t="shared" si="2" ref="A4:A35">A3+1</f>
        <v>1</v>
      </c>
      <c r="B4" s="7">
        <f>raw!B4*raw!$N4/1000000</f>
        <v>536.0883865562023</v>
      </c>
      <c r="C4" s="7">
        <f>raw!C4*raw!$N4/1000000</f>
        <v>4527.654005669774</v>
      </c>
      <c r="D4" s="7">
        <f>raw!D4*raw!$N4/1000000</f>
        <v>933.6759330082034</v>
      </c>
      <c r="E4" s="7">
        <f>raw!E4*raw!$N4/1000000</f>
        <v>49.6519566087719</v>
      </c>
      <c r="F4" s="7">
        <f>raw!F4*raw!$N4/1000000</f>
        <v>2371.848813302194</v>
      </c>
      <c r="G4" s="7">
        <f>raw!G4*raw!$N4/1000000</f>
        <v>675.9900019045136</v>
      </c>
      <c r="H4" s="7">
        <f>raw!H4*raw!$N4/1000000</f>
        <v>12391.30103378006</v>
      </c>
      <c r="I4" s="8">
        <f>raw!I4*raw!$M4/1000000</f>
        <v>0</v>
      </c>
      <c r="J4" s="8">
        <f>raw!J4*raw!$M4/1000000</f>
        <v>7.7096545538079715</v>
      </c>
      <c r="K4" s="3">
        <v>4.859043681467794E-05</v>
      </c>
      <c r="L4" s="10">
        <v>3820582</v>
      </c>
      <c r="M4" s="10">
        <f t="shared" si="0"/>
        <v>185.6437482662959</v>
      </c>
      <c r="N4" s="10">
        <f t="shared" si="1"/>
        <v>3820396.356251734</v>
      </c>
    </row>
    <row r="5" spans="1:14" ht="12.75">
      <c r="A5">
        <f t="shared" si="2"/>
        <v>2</v>
      </c>
      <c r="B5" s="7">
        <f>raw!B5*raw!$N5/1000000</f>
        <v>521.2082424486426</v>
      </c>
      <c r="C5" s="7">
        <f>raw!C5*raw!$N5/1000000</f>
        <v>3568.2165543662863</v>
      </c>
      <c r="D5" s="7">
        <f>raw!D5*raw!$N5/1000000</f>
        <v>944.3593799502781</v>
      </c>
      <c r="E5" s="7">
        <f>raw!E5*raw!$N5/1000000</f>
        <v>36.8159118860911</v>
      </c>
      <c r="F5" s="7">
        <f>raw!F5*raw!$N5/1000000</f>
        <v>2334.076751367721</v>
      </c>
      <c r="G5" s="7">
        <f>raw!G5*raw!$N5/1000000</f>
        <v>649.2667785407214</v>
      </c>
      <c r="H5" s="7">
        <f>raw!H5*raw!$N5/1000000</f>
        <v>9628.566838014172</v>
      </c>
      <c r="I5" s="8">
        <f>raw!I5*raw!$M5/1000000</f>
        <v>0</v>
      </c>
      <c r="J5" s="8">
        <f>raw!J5*raw!$M5/1000000</f>
        <v>0</v>
      </c>
      <c r="K5" s="3">
        <v>0</v>
      </c>
      <c r="L5" s="10">
        <v>3790446</v>
      </c>
      <c r="M5" s="10">
        <f t="shared" si="0"/>
        <v>0</v>
      </c>
      <c r="N5" s="10">
        <f t="shared" si="1"/>
        <v>3790446</v>
      </c>
    </row>
    <row r="6" spans="1:14" ht="12.75">
      <c r="A6">
        <f t="shared" si="2"/>
        <v>3</v>
      </c>
      <c r="B6" s="7">
        <f>raw!B6*raw!$N6/1000000</f>
        <v>528.0039741238271</v>
      </c>
      <c r="C6" s="7">
        <f>raw!C6*raw!$N6/1000000</f>
        <v>2866.888056733831</v>
      </c>
      <c r="D6" s="7">
        <f>raw!D6*raw!$N6/1000000</f>
        <v>967.5685787123138</v>
      </c>
      <c r="E6" s="7">
        <f>raw!E6*raw!$N6/1000000</f>
        <v>26.881464592786145</v>
      </c>
      <c r="F6" s="7">
        <f>raw!F6*raw!$N6/1000000</f>
        <v>2333.1911570938023</v>
      </c>
      <c r="G6" s="7">
        <f>raw!G6*raw!$N6/1000000</f>
        <v>626.2824397540414</v>
      </c>
      <c r="H6" s="7">
        <f>raw!H6*raw!$N6/1000000</f>
        <v>7611.439119055699</v>
      </c>
      <c r="I6" s="8">
        <f>raw!I6*raw!$M6/1000000</f>
        <v>0</v>
      </c>
      <c r="J6" s="8">
        <f>raw!J6*raw!$M6/1000000</f>
        <v>8.096406896567874</v>
      </c>
      <c r="K6" s="3">
        <v>5.0865309459482855E-05</v>
      </c>
      <c r="L6" s="10">
        <v>3832799</v>
      </c>
      <c r="M6" s="10">
        <f t="shared" si="0"/>
        <v>194.95650723099644</v>
      </c>
      <c r="N6" s="10">
        <f t="shared" si="1"/>
        <v>3832604.043492769</v>
      </c>
    </row>
    <row r="7" spans="1:14" ht="12.75">
      <c r="A7">
        <f t="shared" si="2"/>
        <v>4</v>
      </c>
      <c r="B7" s="7">
        <f>raw!B7*raw!$N7/1000000</f>
        <v>557.9158543607747</v>
      </c>
      <c r="C7" s="7">
        <f>raw!C7*raw!$N7/1000000</f>
        <v>2416.016924446666</v>
      </c>
      <c r="D7" s="7">
        <f>raw!D7*raw!$N7/1000000</f>
        <v>992.6150749131141</v>
      </c>
      <c r="E7" s="7">
        <f>raw!E7*raw!$N7/1000000</f>
        <v>19.461280276680444</v>
      </c>
      <c r="F7" s="7">
        <f>raw!F7*raw!$N7/1000000</f>
        <v>2346.8777190549304</v>
      </c>
      <c r="G7" s="7">
        <f>raw!G7*raw!$N7/1000000</f>
        <v>599.3596700300843</v>
      </c>
      <c r="H7" s="7">
        <f>raw!H7*raw!$N7/1000000</f>
        <v>6243.1191231390585</v>
      </c>
      <c r="I7" s="8">
        <f>raw!I7*raw!$M7/1000000</f>
        <v>0</v>
      </c>
      <c r="J7" s="8">
        <f>raw!J7*raw!$M7/1000000</f>
        <v>15.404396196293312</v>
      </c>
      <c r="K7" s="3">
        <v>9.447220791152834E-05</v>
      </c>
      <c r="L7" s="10">
        <v>3926323</v>
      </c>
      <c r="M7" s="10">
        <f t="shared" si="0"/>
        <v>370.92840278381567</v>
      </c>
      <c r="N7" s="10">
        <f t="shared" si="1"/>
        <v>3925952.071597216</v>
      </c>
    </row>
    <row r="8" spans="1:14" ht="12.75">
      <c r="A8">
        <f t="shared" si="2"/>
        <v>5</v>
      </c>
      <c r="B8" s="7">
        <f>raw!B8*raw!$N8/1000000</f>
        <v>600.4737119096179</v>
      </c>
      <c r="C8" s="7">
        <f>raw!C8*raw!$N8/1000000</f>
        <v>2177.211780700615</v>
      </c>
      <c r="D8" s="7">
        <f>raw!D8*raw!$N8/1000000</f>
        <v>992.1138576918278</v>
      </c>
      <c r="E8" s="7">
        <f>raw!E8*raw!$N8/1000000</f>
        <v>13.605847205249072</v>
      </c>
      <c r="F8" s="7">
        <f>raw!F8*raw!$N8/1000000</f>
        <v>2310.5806178026987</v>
      </c>
      <c r="G8" s="7">
        <f>raw!G8*raw!$N8/1000000</f>
        <v>555.3070451426332</v>
      </c>
      <c r="H8" s="7">
        <f>raw!H8*raw!$N8/1000000</f>
        <v>5448.728488512307</v>
      </c>
      <c r="I8" s="8">
        <f>raw!I8*raw!$M8/1000000</f>
        <v>0</v>
      </c>
      <c r="J8" s="8">
        <f>raw!J8*raw!$M8/1000000</f>
        <v>0</v>
      </c>
      <c r="K8" s="3">
        <v>0</v>
      </c>
      <c r="L8" s="10">
        <v>3965103</v>
      </c>
      <c r="M8" s="10">
        <f t="shared" si="0"/>
        <v>0</v>
      </c>
      <c r="N8" s="10">
        <f t="shared" si="1"/>
        <v>3965103</v>
      </c>
    </row>
    <row r="9" spans="1:14" ht="12.75">
      <c r="A9">
        <f t="shared" si="2"/>
        <v>6</v>
      </c>
      <c r="B9" s="7">
        <f>raw!B9*raw!$N9/1000000</f>
        <v>660.6228722402769</v>
      </c>
      <c r="C9" s="7">
        <f>raw!C9*raw!$N9/1000000</f>
        <v>2132.573968681355</v>
      </c>
      <c r="D9" s="7">
        <f>raw!D9*raw!$N9/1000000</f>
        <v>983.2633408779923</v>
      </c>
      <c r="E9" s="7">
        <f>raw!E9*raw!$N9/1000000</f>
        <v>10.602233971496563</v>
      </c>
      <c r="F9" s="7">
        <f>raw!F9*raw!$N9/1000000</f>
        <v>2265.645063468237</v>
      </c>
      <c r="G9" s="7">
        <f>raw!G9*raw!$N9/1000000</f>
        <v>518.155776656781</v>
      </c>
      <c r="H9" s="7">
        <f>raw!H9*raw!$N9/1000000</f>
        <v>5308.596359604849</v>
      </c>
      <c r="I9" s="8">
        <f>raw!I9*raw!$M9/1000000</f>
        <v>0</v>
      </c>
      <c r="J9" s="8">
        <f>raw!J9*raw!$M9/1000000</f>
        <v>0</v>
      </c>
      <c r="K9" s="3">
        <v>0</v>
      </c>
      <c r="L9" s="10">
        <v>4019705</v>
      </c>
      <c r="M9" s="10">
        <f t="shared" si="0"/>
        <v>0</v>
      </c>
      <c r="N9" s="10">
        <f t="shared" si="1"/>
        <v>4019705</v>
      </c>
    </row>
    <row r="10" spans="1:14" ht="12.75">
      <c r="A10">
        <f t="shared" si="2"/>
        <v>7</v>
      </c>
      <c r="B10" s="7">
        <f>raw!B10*raw!$N10/1000000</f>
        <v>756.5405021068804</v>
      </c>
      <c r="C10" s="7">
        <f>raw!C10*raw!$N10/1000000</f>
        <v>2246.5370101537865</v>
      </c>
      <c r="D10" s="7">
        <f>raw!D10*raw!$N10/1000000</f>
        <v>972.2230835901116</v>
      </c>
      <c r="E10" s="7">
        <f>raw!E10*raw!$N10/1000000</f>
        <v>9.35404824777445</v>
      </c>
      <c r="F10" s="7">
        <f>raw!F10*raw!$N10/1000000</f>
        <v>2223.443079664195</v>
      </c>
      <c r="G10" s="7">
        <f>raw!G10*raw!$N10/1000000</f>
        <v>494.0999281841985</v>
      </c>
      <c r="H10" s="7">
        <f>raw!H10*raw!$N10/1000000</f>
        <v>5568.353903770233</v>
      </c>
      <c r="I10" s="8">
        <f>raw!I10*raw!$M10/1000000</f>
        <v>0</v>
      </c>
      <c r="J10" s="8">
        <f>raw!J10*raw!$M10/1000000</f>
        <v>0</v>
      </c>
      <c r="K10" s="3">
        <v>0</v>
      </c>
      <c r="L10" s="10">
        <v>4118147</v>
      </c>
      <c r="M10" s="10">
        <f t="shared" si="0"/>
        <v>0</v>
      </c>
      <c r="N10" s="10">
        <f t="shared" si="1"/>
        <v>4118147</v>
      </c>
    </row>
    <row r="11" spans="1:14" ht="12.75">
      <c r="A11">
        <f t="shared" si="2"/>
        <v>8</v>
      </c>
      <c r="B11" s="7">
        <f>raw!B11*raw!$N11/1000000</f>
        <v>869.8253296200164</v>
      </c>
      <c r="C11" s="7">
        <f>raw!C11*raw!$N11/1000000</f>
        <v>2389.6107565766474</v>
      </c>
      <c r="D11" s="7">
        <f>raw!D11*raw!$N11/1000000</f>
        <v>910.3374699274164</v>
      </c>
      <c r="E11" s="7">
        <f>raw!E11*raw!$N11/1000000</f>
        <v>8.610010715441925</v>
      </c>
      <c r="F11" s="7">
        <f>raw!F11*raw!$N11/1000000</f>
        <v>2117.1351453005213</v>
      </c>
      <c r="G11" s="7">
        <f>raw!G11*raw!$N11/1000000</f>
        <v>482.4841349767467</v>
      </c>
      <c r="H11" s="7">
        <f>raw!H11*raw!$N11/1000000</f>
        <v>5880.803144256169</v>
      </c>
      <c r="I11" s="8">
        <f>raw!I11*raw!$M11/1000000</f>
        <v>0</v>
      </c>
      <c r="J11" s="8">
        <f>raw!J11*raw!$M11/1000000</f>
        <v>7.059217166284201</v>
      </c>
      <c r="K11" s="3">
        <v>4.067295059489946E-05</v>
      </c>
      <c r="L11" s="10">
        <v>4179230</v>
      </c>
      <c r="M11" s="10">
        <f t="shared" si="0"/>
        <v>169.98161531472167</v>
      </c>
      <c r="N11" s="10">
        <f t="shared" si="1"/>
        <v>4179060.0183846853</v>
      </c>
    </row>
    <row r="12" spans="1:14" ht="12.75">
      <c r="A12">
        <f t="shared" si="2"/>
        <v>9</v>
      </c>
      <c r="B12" s="7">
        <f>raw!B12*raw!$N12/1000000</f>
        <v>1020.2719750745795</v>
      </c>
      <c r="C12" s="7">
        <f>raw!C12*raw!$N12/1000000</f>
        <v>2604.739074662824</v>
      </c>
      <c r="D12" s="7">
        <f>raw!D12*raw!$N12/1000000</f>
        <v>849.9557977831338</v>
      </c>
      <c r="E12" s="7">
        <f>raw!E12*raw!$N12/1000000</f>
        <v>8.326599111716213</v>
      </c>
      <c r="F12" s="7">
        <f>raw!F12*raw!$N12/1000000</f>
        <v>2024.6692173388572</v>
      </c>
      <c r="G12" s="7">
        <f>raw!G12*raw!$N12/1000000</f>
        <v>485.9326658492023</v>
      </c>
      <c r="H12" s="7">
        <f>raw!H12*raw!$N12/1000000</f>
        <v>6377.3846836519715</v>
      </c>
      <c r="I12" s="8">
        <f>raw!I12*raw!$M12/1000000</f>
        <v>0</v>
      </c>
      <c r="J12" s="8">
        <f>raw!J12*raw!$M12/1000000</f>
        <v>0</v>
      </c>
      <c r="K12" s="3">
        <v>0</v>
      </c>
      <c r="L12" s="10">
        <v>4267320</v>
      </c>
      <c r="M12" s="10">
        <f t="shared" si="0"/>
        <v>0</v>
      </c>
      <c r="N12" s="10">
        <f t="shared" si="1"/>
        <v>4267320</v>
      </c>
    </row>
    <row r="13" spans="1:14" ht="12.75">
      <c r="A13">
        <f t="shared" si="2"/>
        <v>10</v>
      </c>
      <c r="B13" s="7">
        <f>raw!B13*raw!$N13/1000000</f>
        <v>1173.431145598714</v>
      </c>
      <c r="C13" s="7">
        <f>raw!C13*raw!$N13/1000000</f>
        <v>2796.6267891701796</v>
      </c>
      <c r="D13" s="7">
        <f>raw!D13*raw!$N13/1000000</f>
        <v>783.4276067040806</v>
      </c>
      <c r="E13" s="7">
        <f>raw!E13*raw!$N13/1000000</f>
        <v>8.932752486176955</v>
      </c>
      <c r="F13" s="7">
        <f>raw!F13*raw!$N13/1000000</f>
        <v>1910.7253395616847</v>
      </c>
      <c r="G13" s="7">
        <f>raw!G13*raw!$N13/1000000</f>
        <v>491.2057544076787</v>
      </c>
      <c r="H13" s="7">
        <f>raw!H13*raw!$N13/1000000</f>
        <v>6788.978304588789</v>
      </c>
      <c r="I13" s="8">
        <f>raw!I13*raw!$M13/1000000</f>
        <v>0</v>
      </c>
      <c r="J13" s="8">
        <f>raw!J13*raw!$M13/1000000</f>
        <v>8.003387014089757</v>
      </c>
      <c r="K13" s="3">
        <v>4.508987378056047E-05</v>
      </c>
      <c r="L13" s="10">
        <v>4274056</v>
      </c>
      <c r="M13" s="10">
        <f t="shared" si="0"/>
        <v>192.71664557104714</v>
      </c>
      <c r="N13" s="10">
        <f t="shared" si="1"/>
        <v>4273863.283354429</v>
      </c>
    </row>
    <row r="14" spans="1:14" ht="12.75">
      <c r="A14">
        <f t="shared" si="2"/>
        <v>11</v>
      </c>
      <c r="B14" s="7">
        <f>raw!B14*raw!$N14/1000000</f>
        <v>1284.0714616409673</v>
      </c>
      <c r="C14" s="7">
        <f>raw!C14*raw!$N14/1000000</f>
        <v>2892.263083591883</v>
      </c>
      <c r="D14" s="7">
        <f>raw!D14*raw!$N14/1000000</f>
        <v>705.0389390648518</v>
      </c>
      <c r="E14" s="7">
        <f>raw!E14*raw!$N14/1000000</f>
        <v>10.97406035751186</v>
      </c>
      <c r="F14" s="7">
        <f>raw!F14*raw!$N14/1000000</f>
        <v>1742.8124552383956</v>
      </c>
      <c r="G14" s="7">
        <f>raw!G14*raw!$N14/1000000</f>
        <v>464.5881301914598</v>
      </c>
      <c r="H14" s="7">
        <f>raw!H14*raw!$N14/1000000</f>
        <v>6908.666527152071</v>
      </c>
      <c r="I14" s="8">
        <f>raw!I14*raw!$M14/1000000</f>
        <v>0</v>
      </c>
      <c r="J14" s="8">
        <f>raw!J14*raw!$M14/1000000</f>
        <v>0</v>
      </c>
      <c r="K14" s="3">
        <v>0</v>
      </c>
      <c r="L14" s="10">
        <v>4115093</v>
      </c>
      <c r="M14" s="10">
        <f t="shared" si="0"/>
        <v>0</v>
      </c>
      <c r="N14" s="10">
        <f t="shared" si="1"/>
        <v>4115093</v>
      </c>
    </row>
    <row r="15" spans="1:14" ht="12.75">
      <c r="A15">
        <f t="shared" si="2"/>
        <v>12</v>
      </c>
      <c r="B15" s="7">
        <f>raw!B15*raw!$N15/1000000</f>
        <v>1413.4270771001154</v>
      </c>
      <c r="C15" s="7">
        <f>raw!C15*raw!$N15/1000000</f>
        <v>3070.4205808153665</v>
      </c>
      <c r="D15" s="7">
        <f>raw!D15*raw!$N15/1000000</f>
        <v>668.9226865688046</v>
      </c>
      <c r="E15" s="7">
        <f>raw!E15*raw!$N15/1000000</f>
        <v>13.146858213825352</v>
      </c>
      <c r="F15" s="7">
        <f>raw!F15*raw!$N15/1000000</f>
        <v>1649.3697508839464</v>
      </c>
      <c r="G15" s="7">
        <f>raw!G15*raw!$N15/1000000</f>
        <v>462.1020730242426</v>
      </c>
      <c r="H15" s="7">
        <f>raw!H15*raw!$N15/1000000</f>
        <v>7161.3286194323955</v>
      </c>
      <c r="I15" s="8">
        <f>raw!I15*raw!$M15/1000000</f>
        <v>0</v>
      </c>
      <c r="J15" s="8">
        <f>raw!J15*raw!$M15/1000000</f>
        <v>0</v>
      </c>
      <c r="K15" s="3">
        <v>0</v>
      </c>
      <c r="L15" s="10">
        <v>4075842</v>
      </c>
      <c r="M15" s="10">
        <f t="shared" si="0"/>
        <v>0</v>
      </c>
      <c r="N15" s="10">
        <f t="shared" si="1"/>
        <v>4075842</v>
      </c>
    </row>
    <row r="16" spans="1:14" ht="12.75">
      <c r="A16">
        <f t="shared" si="2"/>
        <v>13</v>
      </c>
      <c r="B16" s="7">
        <f>raw!B16*raw!$N16/1000000</f>
        <v>1490.1332977526158</v>
      </c>
      <c r="C16" s="7">
        <f>raw!C16*raw!$N16/1000000</f>
        <v>3181.56825697222</v>
      </c>
      <c r="D16" s="7">
        <f>raw!D16*raw!$N16/1000000</f>
        <v>686.7889829699071</v>
      </c>
      <c r="E16" s="7">
        <f>raw!E16*raw!$N16/1000000</f>
        <v>15.468378131919598</v>
      </c>
      <c r="F16" s="7">
        <f>raw!F16*raw!$N16/1000000</f>
        <v>1605.1661074967847</v>
      </c>
      <c r="G16" s="7">
        <f>raw!G16*raw!$N16/1000000</f>
        <v>450.4944065607147</v>
      </c>
      <c r="H16" s="7">
        <f>raw!H16*raw!$N16/1000000</f>
        <v>7339.402674587871</v>
      </c>
      <c r="I16" s="8">
        <f>raw!I16*raw!$M16/1000000</f>
        <v>0</v>
      </c>
      <c r="J16" s="8">
        <f>raw!J16*raw!$M16/1000000</f>
        <v>0</v>
      </c>
      <c r="K16" s="3">
        <v>0</v>
      </c>
      <c r="L16" s="10">
        <v>4010850</v>
      </c>
      <c r="M16" s="10">
        <f t="shared" si="0"/>
        <v>0</v>
      </c>
      <c r="N16" s="10">
        <f t="shared" si="1"/>
        <v>4010850</v>
      </c>
    </row>
    <row r="17" spans="1:14" ht="12.75">
      <c r="A17">
        <f t="shared" si="2"/>
        <v>14</v>
      </c>
      <c r="B17" s="7">
        <f>raw!B17*raw!$N17/1000000</f>
        <v>1546.740485620004</v>
      </c>
      <c r="C17" s="7">
        <f>raw!C17*raw!$N17/1000000</f>
        <v>3344.186814765634</v>
      </c>
      <c r="D17" s="7">
        <f>raw!D17*raw!$N17/1000000</f>
        <v>735.840908857899</v>
      </c>
      <c r="E17" s="7">
        <f>raw!E17*raw!$N17/1000000</f>
        <v>17.95529720106469</v>
      </c>
      <c r="F17" s="7">
        <f>raw!F17*raw!$N17/1000000</f>
        <v>1621.2247003168745</v>
      </c>
      <c r="G17" s="7">
        <f>raw!G17*raw!$N17/1000000</f>
        <v>450.0958506773028</v>
      </c>
      <c r="H17" s="7">
        <f>raw!H17*raw!$N17/1000000</f>
        <v>7626.629707431357</v>
      </c>
      <c r="I17" s="8">
        <f>raw!I17*raw!$M17/1000000</f>
        <v>0</v>
      </c>
      <c r="J17" s="8">
        <f>raw!J17*raw!$M17/1000000</f>
        <v>13.830409826464866</v>
      </c>
      <c r="K17" s="3">
        <v>8.218380871102144E-05</v>
      </c>
      <c r="L17" s="10">
        <v>4052231</v>
      </c>
      <c r="M17" s="10">
        <f t="shared" si="0"/>
        <v>333.0277773568711</v>
      </c>
      <c r="N17" s="10">
        <f t="shared" si="1"/>
        <v>4051897.972222643</v>
      </c>
    </row>
    <row r="18" spans="1:14" ht="12.75">
      <c r="A18">
        <f t="shared" si="2"/>
        <v>15</v>
      </c>
      <c r="B18" s="7">
        <f>raw!B18*raw!$N18/1000000</f>
        <v>1523.0791155739166</v>
      </c>
      <c r="C18" s="7">
        <f>raw!C18*raw!$N18/1000000</f>
        <v>3423.3645366031565</v>
      </c>
      <c r="D18" s="7">
        <f>raw!D18*raw!$N18/1000000</f>
        <v>776.4250848741096</v>
      </c>
      <c r="E18" s="7">
        <f>raw!E18*raw!$N18/1000000</f>
        <v>19.82416182250545</v>
      </c>
      <c r="F18" s="7">
        <f>raw!F18*raw!$N18/1000000</f>
        <v>1621.136170479915</v>
      </c>
      <c r="G18" s="7">
        <f>raw!G18*raw!$N18/1000000</f>
        <v>450.3301252671246</v>
      </c>
      <c r="H18" s="7">
        <f>raw!H18*raw!$N18/1000000</f>
        <v>7777.00740986684</v>
      </c>
      <c r="I18" s="8">
        <f>raw!I18*raw!$M18/1000000</f>
        <v>0</v>
      </c>
      <c r="J18" s="8">
        <f>raw!J18*raw!$M18/1000000</f>
        <v>2.620965882207316</v>
      </c>
      <c r="K18" s="3">
        <v>1.5701643648057078E-05</v>
      </c>
      <c r="L18" s="10">
        <v>4019404</v>
      </c>
      <c r="M18" s="10">
        <f t="shared" si="0"/>
        <v>63.11124928557521</v>
      </c>
      <c r="N18" s="10">
        <f t="shared" si="1"/>
        <v>4019340.8887507142</v>
      </c>
    </row>
    <row r="19" spans="1:14" ht="12.75">
      <c r="A19">
        <f t="shared" si="2"/>
        <v>16</v>
      </c>
      <c r="B19" s="7">
        <f>raw!B19*raw!$N19/1000000</f>
        <v>1453.5174962327328</v>
      </c>
      <c r="C19" s="7">
        <f>raw!C19*raw!$N19/1000000</f>
        <v>3475.0082433390826</v>
      </c>
      <c r="D19" s="7">
        <f>raw!D19*raw!$N19/1000000</f>
        <v>811.1764932440234</v>
      </c>
      <c r="E19" s="7">
        <f>raw!E19*raw!$N19/1000000</f>
        <v>18.84867988256748</v>
      </c>
      <c r="F19" s="7">
        <f>raw!F19*raw!$N19/1000000</f>
        <v>1632.6606988418303</v>
      </c>
      <c r="G19" s="7">
        <f>raw!G19*raw!$N19/1000000</f>
        <v>477.22502064582284</v>
      </c>
      <c r="H19" s="7">
        <f>raw!H19*raw!$N19/1000000</f>
        <v>7918.59196473801</v>
      </c>
      <c r="I19" s="8">
        <f>raw!I19*raw!$M19/1000000</f>
        <v>0</v>
      </c>
      <c r="J19" s="8">
        <f>raw!J19*raw!$M19/1000000</f>
        <v>0</v>
      </c>
      <c r="K19" s="3">
        <v>0</v>
      </c>
      <c r="L19" s="10">
        <v>3975021</v>
      </c>
      <c r="M19" s="10">
        <f t="shared" si="0"/>
        <v>0</v>
      </c>
      <c r="N19" s="10">
        <f t="shared" si="1"/>
        <v>3975021</v>
      </c>
    </row>
    <row r="20" spans="1:14" ht="12.75">
      <c r="A20">
        <f t="shared" si="2"/>
        <v>17</v>
      </c>
      <c r="B20" s="7">
        <f>raw!B20*raw!$N20/1000000</f>
        <v>1406.0975115839449</v>
      </c>
      <c r="C20" s="7">
        <f>raw!C20*raw!$N20/1000000</f>
        <v>3616.883914352974</v>
      </c>
      <c r="D20" s="7">
        <f>raw!D20*raw!$N20/1000000</f>
        <v>873.2576566159424</v>
      </c>
      <c r="E20" s="7">
        <f>raw!E20*raw!$N20/1000000</f>
        <v>22.437348102189976</v>
      </c>
      <c r="F20" s="7">
        <f>raw!F20*raw!$N20/1000000</f>
        <v>1726.3254209478116</v>
      </c>
      <c r="G20" s="7">
        <f>raw!G20*raw!$N20/1000000</f>
        <v>537.9172468515662</v>
      </c>
      <c r="H20" s="7">
        <f>raw!H20*raw!$N20/1000000</f>
        <v>8328.917831758517</v>
      </c>
      <c r="I20" s="8">
        <f>raw!I20*raw!$M20/1000000</f>
        <v>0</v>
      </c>
      <c r="J20" s="8">
        <f>raw!J20*raw!$M20/1000000</f>
        <v>0</v>
      </c>
      <c r="K20" s="3">
        <v>0</v>
      </c>
      <c r="L20" s="10">
        <v>4046012</v>
      </c>
      <c r="M20" s="10">
        <f t="shared" si="0"/>
        <v>0</v>
      </c>
      <c r="N20" s="10">
        <f t="shared" si="1"/>
        <v>4046012</v>
      </c>
    </row>
    <row r="21" spans="1:14" ht="12.75">
      <c r="A21">
        <f t="shared" si="2"/>
        <v>18</v>
      </c>
      <c r="B21" s="7">
        <f>raw!B21*raw!$N21/1000000</f>
        <v>1333.3940809540986</v>
      </c>
      <c r="C21" s="7">
        <f>raw!C21*raw!$N21/1000000</f>
        <v>3734.726761678218</v>
      </c>
      <c r="D21" s="7">
        <f>raw!D21*raw!$N21/1000000</f>
        <v>906.0603448781443</v>
      </c>
      <c r="E21" s="7">
        <f>raw!E21*raw!$N21/1000000</f>
        <v>26.642936795549886</v>
      </c>
      <c r="F21" s="7">
        <f>raw!F21*raw!$N21/1000000</f>
        <v>1787.0777246496693</v>
      </c>
      <c r="G21" s="7">
        <f>raw!G21*raw!$N21/1000000</f>
        <v>611.4029248808142</v>
      </c>
      <c r="H21" s="7">
        <f>raw!H21*raw!$N21/1000000</f>
        <v>8599.80940663979</v>
      </c>
      <c r="I21" s="8">
        <f>raw!I21*raw!$M21/1000000</f>
        <v>0</v>
      </c>
      <c r="J21" s="8">
        <f>raw!J21*raw!$M21/1000000</f>
        <v>9.633055764533752</v>
      </c>
      <c r="K21" s="3">
        <v>5.725100775957465E-05</v>
      </c>
      <c r="L21" s="10">
        <v>4051598</v>
      </c>
      <c r="M21" s="10">
        <f t="shared" si="0"/>
        <v>231.95806853667713</v>
      </c>
      <c r="N21" s="10">
        <f t="shared" si="1"/>
        <v>4051366.0419314634</v>
      </c>
    </row>
    <row r="22" spans="1:14" ht="12.75">
      <c r="A22">
        <f t="shared" si="2"/>
        <v>19</v>
      </c>
      <c r="B22" s="7">
        <f>raw!B22*raw!$N22/1000000</f>
        <v>1304.4619935673252</v>
      </c>
      <c r="C22" s="7">
        <f>raw!C22*raw!$N22/1000000</f>
        <v>3923.367020422158</v>
      </c>
      <c r="D22" s="7">
        <f>raw!D22*raw!$N22/1000000</f>
        <v>944.6742445191614</v>
      </c>
      <c r="E22" s="7">
        <f>raw!E22*raw!$N22/1000000</f>
        <v>39.62277155136665</v>
      </c>
      <c r="F22" s="7">
        <f>raw!F22*raw!$N22/1000000</f>
        <v>1865.460710537814</v>
      </c>
      <c r="G22" s="7">
        <f>raw!G22*raw!$N22/1000000</f>
        <v>706.4849246880827</v>
      </c>
      <c r="H22" s="7">
        <f>raw!H22*raw!$N22/1000000</f>
        <v>9018.02852631522</v>
      </c>
      <c r="I22" s="8">
        <f>raw!I22*raw!$M22/1000000</f>
        <v>0</v>
      </c>
      <c r="J22" s="8">
        <f>raw!J22*raw!$M22/1000000</f>
        <v>2.4995875349811003</v>
      </c>
      <c r="K22" s="3">
        <v>1.4581067698682236E-05</v>
      </c>
      <c r="L22" s="10">
        <v>4127855</v>
      </c>
      <c r="M22" s="10">
        <f t="shared" si="0"/>
        <v>60.188533205343965</v>
      </c>
      <c r="N22" s="10">
        <f t="shared" si="1"/>
        <v>4127794.8114667945</v>
      </c>
    </row>
    <row r="23" spans="1:14" ht="12.75">
      <c r="A23">
        <f t="shared" si="2"/>
        <v>20</v>
      </c>
      <c r="B23" s="7">
        <f>raw!B23*raw!$N23/1000000</f>
        <v>1244.5324467260489</v>
      </c>
      <c r="C23" s="7">
        <f>raw!C23*raw!$N23/1000000</f>
        <v>3980.204830808298</v>
      </c>
      <c r="D23" s="7">
        <f>raw!D23*raw!$N23/1000000</f>
        <v>945.3910463451564</v>
      </c>
      <c r="E23" s="7">
        <f>raw!E23*raw!$N23/1000000</f>
        <v>52.07625430318369</v>
      </c>
      <c r="F23" s="7">
        <f>raw!F23*raw!$N23/1000000</f>
        <v>1852.9758877468005</v>
      </c>
      <c r="G23" s="7">
        <f>raw!G23*raw!$N23/1000000</f>
        <v>776.5443108793418</v>
      </c>
      <c r="H23" s="7">
        <f>raw!H23*raw!$N23/1000000</f>
        <v>9066.571277134542</v>
      </c>
      <c r="I23" s="8">
        <f>raw!I23*raw!$M23/1000000</f>
        <v>0</v>
      </c>
      <c r="J23" s="8">
        <f>raw!J23*raw!$M23/1000000</f>
        <v>11.209358763728927</v>
      </c>
      <c r="K23" s="3">
        <v>6.665463465056564E-05</v>
      </c>
      <c r="L23" s="10">
        <v>4049448</v>
      </c>
      <c r="M23" s="10">
        <f t="shared" si="0"/>
        <v>269.91447697646373</v>
      </c>
      <c r="N23" s="10">
        <f t="shared" si="1"/>
        <v>4049178.0855230237</v>
      </c>
    </row>
    <row r="24" spans="1:14" ht="12.75">
      <c r="A24">
        <f t="shared" si="2"/>
        <v>21</v>
      </c>
      <c r="B24" s="7">
        <f>raw!B24*raw!$N24/1000000</f>
        <v>1168.9939533660543</v>
      </c>
      <c r="C24" s="7">
        <f>raw!C24*raw!$N24/1000000</f>
        <v>3902.4100022544912</v>
      </c>
      <c r="D24" s="7">
        <f>raw!D24*raw!$N24/1000000</f>
        <v>905.4083428229467</v>
      </c>
      <c r="E24" s="7">
        <f>raw!E24*raw!$N24/1000000</f>
        <v>67.53194825670042</v>
      </c>
      <c r="F24" s="7">
        <f>raw!F24*raw!$N24/1000000</f>
        <v>1780.51841124908</v>
      </c>
      <c r="G24" s="7">
        <f>raw!G24*raw!$N24/1000000</f>
        <v>823.1305572419466</v>
      </c>
      <c r="H24" s="7">
        <f>raw!H24*raw!$N24/1000000</f>
        <v>8791.48948151004</v>
      </c>
      <c r="I24" s="8">
        <f>raw!I24*raw!$M24/1000000</f>
        <v>0</v>
      </c>
      <c r="J24" s="8">
        <f>raw!J24*raw!$M24/1000000</f>
        <v>11.739838274993572</v>
      </c>
      <c r="K24" s="3">
        <v>7.359595497221551E-05</v>
      </c>
      <c r="L24" s="10">
        <v>3841082</v>
      </c>
      <c r="M24" s="10">
        <f t="shared" si="0"/>
        <v>282.6880979165875</v>
      </c>
      <c r="N24" s="10">
        <f t="shared" si="1"/>
        <v>3840799.3119020835</v>
      </c>
    </row>
    <row r="25" spans="1:14" ht="12.75">
      <c r="A25">
        <f t="shared" si="2"/>
        <v>22</v>
      </c>
      <c r="B25" s="7">
        <f>raw!B25*raw!$N25/1000000</f>
        <v>1132.5059158900985</v>
      </c>
      <c r="C25" s="7">
        <f>raw!C25*raw!$N25/1000000</f>
        <v>3950.1708668587257</v>
      </c>
      <c r="D25" s="7">
        <f>raw!D25*raw!$N25/1000000</f>
        <v>881.1884465616828</v>
      </c>
      <c r="E25" s="7">
        <f>raw!E25*raw!$N25/1000000</f>
        <v>81.00630188291208</v>
      </c>
      <c r="F25" s="7">
        <f>raw!F25*raw!$N25/1000000</f>
        <v>1747.6898138428426</v>
      </c>
      <c r="G25" s="7">
        <f>raw!G25*raw!$N25/1000000</f>
        <v>890.9720878898427</v>
      </c>
      <c r="H25" s="7">
        <f>raw!H25*raw!$N25/1000000</f>
        <v>8769.522290072371</v>
      </c>
      <c r="I25" s="8">
        <f>raw!I25*raw!$M25/1000000</f>
        <v>17.35006703089748</v>
      </c>
      <c r="J25" s="8">
        <f>raw!J25*raw!$M25/1000000</f>
        <v>30.181114656277664</v>
      </c>
      <c r="K25" s="3">
        <v>0.0002373467824238963</v>
      </c>
      <c r="L25" s="10">
        <v>3758648</v>
      </c>
      <c r="M25" s="10">
        <f t="shared" si="0"/>
        <v>892.103009064013</v>
      </c>
      <c r="N25" s="10">
        <f t="shared" si="1"/>
        <v>3757755.896990936</v>
      </c>
    </row>
    <row r="26" spans="1:14" ht="12.75">
      <c r="A26">
        <f t="shared" si="2"/>
        <v>23</v>
      </c>
      <c r="B26" s="7">
        <f>raw!B26*raw!$N26/1000000</f>
        <v>1114.818887231906</v>
      </c>
      <c r="C26" s="7">
        <f>raw!C26*raw!$N26/1000000</f>
        <v>3979.9771820592937</v>
      </c>
      <c r="D26" s="7">
        <f>raw!D26*raw!$N26/1000000</f>
        <v>863.1250328232784</v>
      </c>
      <c r="E26" s="7">
        <f>raw!E26*raw!$N26/1000000</f>
        <v>94.89120895545707</v>
      </c>
      <c r="F26" s="7">
        <f>raw!F26*raw!$N26/1000000</f>
        <v>1714.450795429208</v>
      </c>
      <c r="G26" s="7">
        <f>raw!G26*raw!$N26/1000000</f>
        <v>945.6059448031195</v>
      </c>
      <c r="H26" s="7">
        <f>raw!H26*raw!$N26/1000000</f>
        <v>8734.974778580476</v>
      </c>
      <c r="I26" s="8">
        <f>raw!I26*raw!$M26/1000000</f>
        <v>0</v>
      </c>
      <c r="J26" s="8">
        <f>raw!J26*raw!$M26/1000000</f>
        <v>24.226223549256446</v>
      </c>
      <c r="K26" s="3">
        <v>0.0001587966701787246</v>
      </c>
      <c r="L26" s="10">
        <v>3673582</v>
      </c>
      <c r="M26" s="10">
        <f t="shared" si="0"/>
        <v>583.3525892284995</v>
      </c>
      <c r="N26" s="10">
        <f t="shared" si="1"/>
        <v>3672998.6474107713</v>
      </c>
    </row>
    <row r="27" spans="1:14" ht="12.75">
      <c r="A27">
        <f t="shared" si="2"/>
        <v>24</v>
      </c>
      <c r="B27" s="7">
        <f>raw!B27*raw!$N27/1000000</f>
        <v>1127.0634545830453</v>
      </c>
      <c r="C27" s="7">
        <f>raw!C27*raw!$N27/1000000</f>
        <v>4054.7106971778126</v>
      </c>
      <c r="D27" s="7">
        <f>raw!D27*raw!$N27/1000000</f>
        <v>861.2436885964227</v>
      </c>
      <c r="E27" s="7">
        <f>raw!E27*raw!$N27/1000000</f>
        <v>99.93795738065434</v>
      </c>
      <c r="F27" s="7">
        <f>raw!F27*raw!$N27/1000000</f>
        <v>1715.7699937572206</v>
      </c>
      <c r="G27" s="7">
        <f>raw!G27*raw!$N27/1000000</f>
        <v>1015.6673466242434</v>
      </c>
      <c r="H27" s="7">
        <f>raw!H27*raw!$N27/1000000</f>
        <v>8854.052028746304</v>
      </c>
      <c r="I27" s="8">
        <f>raw!I27*raw!$M27/1000000</f>
        <v>0</v>
      </c>
      <c r="J27" s="8">
        <f>raw!J27*raw!$M27/1000000</f>
        <v>26.992692249042637</v>
      </c>
      <c r="K27" s="3">
        <v>0.00017850163090798787</v>
      </c>
      <c r="L27" s="10">
        <v>3641241</v>
      </c>
      <c r="M27" s="10">
        <f t="shared" si="0"/>
        <v>649.9674570290326</v>
      </c>
      <c r="N27" s="10">
        <f t="shared" si="1"/>
        <v>3640591.032542971</v>
      </c>
    </row>
    <row r="28" spans="1:14" ht="12.75">
      <c r="A28">
        <f t="shared" si="2"/>
        <v>25</v>
      </c>
      <c r="B28" s="7">
        <f>raw!B28*raw!$N28/1000000</f>
        <v>1190.214586699625</v>
      </c>
      <c r="C28" s="7">
        <f>raw!C28*raw!$N28/1000000</f>
        <v>4272.085875927239</v>
      </c>
      <c r="D28" s="7">
        <f>raw!D28*raw!$N28/1000000</f>
        <v>878.6526433759378</v>
      </c>
      <c r="E28" s="7">
        <f>raw!E28*raw!$N28/1000000</f>
        <v>111.72793558136317</v>
      </c>
      <c r="F28" s="7">
        <f>raw!F28*raw!$N28/1000000</f>
        <v>1789.4246769780004</v>
      </c>
      <c r="G28" s="7">
        <f>raw!G28*raw!$N28/1000000</f>
        <v>1124.7825385711446</v>
      </c>
      <c r="H28" s="7">
        <f>raw!H28*raw!$N28/1000000</f>
        <v>9321.05751568599</v>
      </c>
      <c r="I28" s="8">
        <f>raw!I28*raw!$M28/1000000</f>
        <v>0</v>
      </c>
      <c r="J28" s="8">
        <f>raw!J28*raw!$M28/1000000</f>
        <v>2.4430516890217446</v>
      </c>
      <c r="K28" s="3">
        <v>1.571012740024069E-05</v>
      </c>
      <c r="L28" s="10">
        <v>3744539</v>
      </c>
      <c r="M28" s="10">
        <f t="shared" si="0"/>
        <v>58.82718474516987</v>
      </c>
      <c r="N28" s="10">
        <f t="shared" si="1"/>
        <v>3744480.172815255</v>
      </c>
    </row>
    <row r="29" spans="1:14" ht="12.75">
      <c r="A29">
        <f t="shared" si="2"/>
        <v>26</v>
      </c>
      <c r="B29" s="7">
        <f>raw!B29*raw!$N29/1000000</f>
        <v>1182.5187137674936</v>
      </c>
      <c r="C29" s="7">
        <f>raw!C29*raw!$N29/1000000</f>
        <v>4227.548850363626</v>
      </c>
      <c r="D29" s="7">
        <f>raw!D29*raw!$N29/1000000</f>
        <v>846.4713301269147</v>
      </c>
      <c r="E29" s="7">
        <f>raw!E29*raw!$N29/1000000</f>
        <v>114.25270957437496</v>
      </c>
      <c r="F29" s="7">
        <f>raw!F29*raw!$N29/1000000</f>
        <v>1743.7338131378772</v>
      </c>
      <c r="G29" s="7">
        <f>raw!G29*raw!$N29/1000000</f>
        <v>1157.1748387094515</v>
      </c>
      <c r="H29" s="7">
        <f>raw!H29*raw!$N29/1000000</f>
        <v>9194.83550558898</v>
      </c>
      <c r="I29" s="8">
        <f>raw!I29*raw!$M29/1000000</f>
        <v>0</v>
      </c>
      <c r="J29" s="8">
        <f>raw!J29*raw!$M29/1000000</f>
        <v>15.692044365358118</v>
      </c>
      <c r="K29" s="3">
        <v>0.00010438958191972441</v>
      </c>
      <c r="L29" s="10">
        <v>3619660</v>
      </c>
      <c r="M29" s="10">
        <f t="shared" si="0"/>
        <v>377.85479409154965</v>
      </c>
      <c r="N29" s="10">
        <f t="shared" si="1"/>
        <v>3619282.1452059085</v>
      </c>
    </row>
    <row r="30" spans="1:14" ht="12.75">
      <c r="A30">
        <f t="shared" si="2"/>
        <v>27</v>
      </c>
      <c r="B30" s="7">
        <f>raw!B30*raw!$N30/1000000</f>
        <v>1287.2204627845526</v>
      </c>
      <c r="C30" s="7">
        <f>raw!C30*raw!$N30/1000000</f>
        <v>4531.884334176806</v>
      </c>
      <c r="D30" s="7">
        <f>raw!D30*raw!$N30/1000000</f>
        <v>885.9443618721432</v>
      </c>
      <c r="E30" s="7">
        <f>raw!E30*raw!$N30/1000000</f>
        <v>136.76798566788813</v>
      </c>
      <c r="F30" s="7">
        <f>raw!F30*raw!$N30/1000000</f>
        <v>1836.2518423437266</v>
      </c>
      <c r="G30" s="7">
        <f>raw!G30*raw!$N30/1000000</f>
        <v>1277.571255657993</v>
      </c>
      <c r="H30" s="7">
        <f>raw!H30*raw!$N30/1000000</f>
        <v>9844.83130606771</v>
      </c>
      <c r="I30" s="8">
        <f>raw!I30*raw!$M30/1000000</f>
        <v>0</v>
      </c>
      <c r="J30" s="8">
        <f>raw!J30*raw!$M30/1000000</f>
        <v>8.88199928126837</v>
      </c>
      <c r="K30" s="3">
        <v>5.6433872377263174E-05</v>
      </c>
      <c r="L30" s="10">
        <v>3789800</v>
      </c>
      <c r="M30" s="10">
        <f t="shared" si="0"/>
        <v>213.87308953535197</v>
      </c>
      <c r="N30" s="10">
        <f t="shared" si="1"/>
        <v>3789586.126910465</v>
      </c>
    </row>
    <row r="31" spans="1:14" ht="12.75">
      <c r="A31">
        <f t="shared" si="2"/>
        <v>28</v>
      </c>
      <c r="B31" s="7">
        <f>raw!B31*raw!$N31/1000000</f>
        <v>1403.26951732094</v>
      </c>
      <c r="C31" s="7">
        <f>raw!C31*raw!$N31/1000000</f>
        <v>4866.892578780201</v>
      </c>
      <c r="D31" s="7">
        <f>raw!D31*raw!$N31/1000000</f>
        <v>927.0667134429226</v>
      </c>
      <c r="E31" s="7">
        <f>raw!E31*raw!$N31/1000000</f>
        <v>179.25407432570762</v>
      </c>
      <c r="F31" s="7">
        <f>raw!F31*raw!$N31/1000000</f>
        <v>1942.7320626750843</v>
      </c>
      <c r="G31" s="7">
        <f>raw!G31*raw!$N31/1000000</f>
        <v>1426.5995460860972</v>
      </c>
      <c r="H31" s="7">
        <f>raw!H31*raw!$N31/1000000</f>
        <v>10643.48742917354</v>
      </c>
      <c r="I31" s="8">
        <f>raw!I31*raw!$M31/1000000</f>
        <v>0</v>
      </c>
      <c r="J31" s="8">
        <f>raw!J31*raw!$M31/1000000</f>
        <v>20.7290227637806</v>
      </c>
      <c r="K31" s="3">
        <v>0.00012526115195446541</v>
      </c>
      <c r="L31" s="10">
        <v>3984812</v>
      </c>
      <c r="M31" s="10">
        <f t="shared" si="0"/>
        <v>499.14214144197723</v>
      </c>
      <c r="N31" s="10">
        <f t="shared" si="1"/>
        <v>3984312.857858558</v>
      </c>
    </row>
    <row r="32" spans="1:14" ht="12.75">
      <c r="A32">
        <f t="shared" si="2"/>
        <v>29</v>
      </c>
      <c r="B32" s="7">
        <f>raw!B32*raw!$N32/1000000</f>
        <v>1534.7921861509985</v>
      </c>
      <c r="C32" s="7">
        <f>raw!C32*raw!$N32/1000000</f>
        <v>5335.567796477015</v>
      </c>
      <c r="D32" s="7">
        <f>raw!D32*raw!$N32/1000000</f>
        <v>976.891957981139</v>
      </c>
      <c r="E32" s="7">
        <f>raw!E32*raw!$N32/1000000</f>
        <v>257.60174641337727</v>
      </c>
      <c r="F32" s="7">
        <f>raw!F32*raw!$N32/1000000</f>
        <v>2071.7662355277776</v>
      </c>
      <c r="G32" s="7">
        <f>raw!G32*raw!$N32/1000000</f>
        <v>1640.3288129589862</v>
      </c>
      <c r="H32" s="7">
        <f>raw!H32*raw!$N32/1000000</f>
        <v>11709.728092051913</v>
      </c>
      <c r="I32" s="8">
        <f>raw!I32*raw!$M32/1000000</f>
        <v>31.309868850017857</v>
      </c>
      <c r="J32" s="8">
        <f>raw!J32*raw!$M32/1000000</f>
        <v>24.13769745516312</v>
      </c>
      <c r="K32" s="3">
        <v>0.00020733632377993233</v>
      </c>
      <c r="L32" s="10">
        <v>4242525</v>
      </c>
      <c r="M32" s="10">
        <f t="shared" si="0"/>
        <v>879.6295370444574</v>
      </c>
      <c r="N32" s="10">
        <f t="shared" si="1"/>
        <v>4241645.370462956</v>
      </c>
    </row>
    <row r="33" spans="1:14" ht="12.75">
      <c r="A33">
        <f t="shared" si="2"/>
        <v>30</v>
      </c>
      <c r="B33" s="7">
        <f>raw!B33*raw!$N33/1000000</f>
        <v>1593.524235904868</v>
      </c>
      <c r="C33" s="7">
        <f>raw!C33*raw!$N33/1000000</f>
        <v>5572.064861843883</v>
      </c>
      <c r="D33" s="7">
        <f>raw!D33*raw!$N33/1000000</f>
        <v>986.8730228953358</v>
      </c>
      <c r="E33" s="7">
        <f>raw!E33*raw!$N33/1000000</f>
        <v>325.16799154047476</v>
      </c>
      <c r="F33" s="7">
        <f>raw!F33*raw!$N33/1000000</f>
        <v>2096.416516410873</v>
      </c>
      <c r="G33" s="7">
        <f>raw!G33*raw!$N33/1000000</f>
        <v>1782.573247809398</v>
      </c>
      <c r="H33" s="7">
        <f>raw!H33*raw!$N33/1000000</f>
        <v>12234.697163357538</v>
      </c>
      <c r="I33" s="8">
        <f>raw!I33*raw!$M33/1000000</f>
        <v>0</v>
      </c>
      <c r="J33" s="8">
        <f>raw!J33*raw!$M33/1000000</f>
        <v>22.10115114647677</v>
      </c>
      <c r="K33" s="3">
        <v>0.00012405265082756243</v>
      </c>
      <c r="L33" s="10">
        <v>4289970</v>
      </c>
      <c r="M33" s="10">
        <f t="shared" si="0"/>
        <v>532.1821504707179</v>
      </c>
      <c r="N33" s="10">
        <f t="shared" si="1"/>
        <v>4289437.817849529</v>
      </c>
    </row>
    <row r="34" spans="1:14" ht="12.75">
      <c r="A34">
        <f t="shared" si="2"/>
        <v>31</v>
      </c>
      <c r="B34" s="7">
        <f>raw!B34*raw!$N34/1000000</f>
        <v>1533.319926104696</v>
      </c>
      <c r="C34" s="7">
        <f>raw!C34*raw!$N34/1000000</f>
        <v>5389.227477074654</v>
      </c>
      <c r="D34" s="7">
        <f>raw!D34*raw!$N34/1000000</f>
        <v>921.9424480436664</v>
      </c>
      <c r="E34" s="7">
        <f>raw!E34*raw!$N34/1000000</f>
        <v>367.5004489774418</v>
      </c>
      <c r="F34" s="7">
        <f>raw!F34*raw!$N34/1000000</f>
        <v>1964.712499152239</v>
      </c>
      <c r="G34" s="7">
        <f>raw!G34*raw!$N34/1000000</f>
        <v>1788.4634446099367</v>
      </c>
      <c r="H34" s="7">
        <f>raw!H34*raw!$N34/1000000</f>
        <v>11856.706881773709</v>
      </c>
      <c r="I34" s="8">
        <f>raw!I34*raw!$M34/1000000</f>
        <v>45.29671608042999</v>
      </c>
      <c r="J34" s="8">
        <f>raw!J34*raw!$M34/1000000</f>
        <v>47.972872793654396</v>
      </c>
      <c r="K34" s="3">
        <v>0.0003955733082581589</v>
      </c>
      <c r="L34" s="10">
        <v>4011575</v>
      </c>
      <c r="M34" s="10">
        <f t="shared" si="0"/>
        <v>1586.8719940757237</v>
      </c>
      <c r="N34" s="10">
        <f t="shared" si="1"/>
        <v>4009988.128005924</v>
      </c>
    </row>
    <row r="35" spans="1:14" ht="12.75">
      <c r="A35">
        <f t="shared" si="2"/>
        <v>32</v>
      </c>
      <c r="B35" s="7">
        <f>raw!B35*raw!$N35/1000000</f>
        <v>1561.4401138995277</v>
      </c>
      <c r="C35" s="7">
        <f>raw!C35*raw!$N35/1000000</f>
        <v>5537.0912549808945</v>
      </c>
      <c r="D35" s="7">
        <f>raw!D35*raw!$N35/1000000</f>
        <v>908.9027816550824</v>
      </c>
      <c r="E35" s="7">
        <f>raw!E35*raw!$N35/1000000</f>
        <v>412.7362967910522</v>
      </c>
      <c r="F35" s="7">
        <f>raw!F35*raw!$N35/1000000</f>
        <v>1966.8255240317105</v>
      </c>
      <c r="G35" s="7">
        <f>raw!G35*raw!$N35/1000000</f>
        <v>1899.768843618952</v>
      </c>
      <c r="H35" s="7">
        <f>raw!H35*raw!$N35/1000000</f>
        <v>12154.532106315773</v>
      </c>
      <c r="I35" s="8">
        <f>raw!I35*raw!$M35/1000000</f>
        <v>0</v>
      </c>
      <c r="J35" s="8">
        <f>raw!J35*raw!$M35/1000000</f>
        <v>14.562659342673781</v>
      </c>
      <c r="K35" s="3">
        <v>8.779400927967094E-05</v>
      </c>
      <c r="L35" s="10">
        <v>3994121</v>
      </c>
      <c r="M35" s="10">
        <f aca="true" t="shared" si="3" ref="M35:M66">L35*K35</f>
        <v>350.65989613812854</v>
      </c>
      <c r="N35" s="10">
        <f aca="true" t="shared" si="4" ref="N35:N66">L35-M35</f>
        <v>3993770.340103862</v>
      </c>
    </row>
    <row r="36" spans="1:14" ht="12.75">
      <c r="A36">
        <f aca="true" t="shared" si="5" ref="A36:A67">A35+1</f>
        <v>33</v>
      </c>
      <c r="B36" s="7">
        <f>raw!B36*raw!$N36/1000000</f>
        <v>1607.1017848436688</v>
      </c>
      <c r="C36" s="7">
        <f>raw!C36*raw!$N36/1000000</f>
        <v>5767.294211583163</v>
      </c>
      <c r="D36" s="7">
        <f>raw!D36*raw!$N36/1000000</f>
        <v>898.9509384099213</v>
      </c>
      <c r="E36" s="7">
        <f>raw!E36*raw!$N36/1000000</f>
        <v>443.6469038413076</v>
      </c>
      <c r="F36" s="7">
        <f>raw!F36*raw!$N36/1000000</f>
        <v>1994.9733196309016</v>
      </c>
      <c r="G36" s="7">
        <f>raw!G36*raw!$N36/1000000</f>
        <v>2025.760688433864</v>
      </c>
      <c r="H36" s="7">
        <f>raw!H36*raw!$N36/1000000</f>
        <v>12462.330540149938</v>
      </c>
      <c r="I36" s="8">
        <f>raw!I36*raw!$M36/1000000</f>
        <v>17.90099521375586</v>
      </c>
      <c r="J36" s="8">
        <f>raw!J36*raw!$M36/1000000</f>
        <v>17.86189290018928</v>
      </c>
      <c r="K36" s="3">
        <v>0.00014918753685287369</v>
      </c>
      <c r="L36" s="10">
        <v>4026573</v>
      </c>
      <c r="M36" s="10">
        <f t="shared" si="3"/>
        <v>600.7145078282862</v>
      </c>
      <c r="N36" s="10">
        <f t="shared" si="4"/>
        <v>4025972.2854921715</v>
      </c>
    </row>
    <row r="37" spans="1:14" ht="12.75">
      <c r="A37">
        <f t="shared" si="5"/>
        <v>34</v>
      </c>
      <c r="B37" s="7">
        <f>raw!B37*raw!$N37/1000000</f>
        <v>1703.9843312781309</v>
      </c>
      <c r="C37" s="7">
        <f>raw!C37*raw!$N37/1000000</f>
        <v>6169.012872528765</v>
      </c>
      <c r="D37" s="7">
        <f>raw!D37*raw!$N37/1000000</f>
        <v>925.4463618036856</v>
      </c>
      <c r="E37" s="7">
        <f>raw!E37*raw!$N37/1000000</f>
        <v>448.18532604063813</v>
      </c>
      <c r="F37" s="7">
        <f>raw!F37*raw!$N37/1000000</f>
        <v>2098.0817517573437</v>
      </c>
      <c r="G37" s="7">
        <f>raw!G37*raw!$N37/1000000</f>
        <v>2207.1465562585545</v>
      </c>
      <c r="H37" s="7">
        <f>raw!H37*raw!$N37/1000000</f>
        <v>13069.923519494145</v>
      </c>
      <c r="I37" s="8">
        <f>raw!I37*raw!$M37/1000000</f>
        <v>25.11425642475167</v>
      </c>
      <c r="J37" s="8">
        <f>raw!J37*raw!$M37/1000000</f>
        <v>59.552189517394005</v>
      </c>
      <c r="K37" s="3">
        <v>0.000399541544574894</v>
      </c>
      <c r="L37" s="10">
        <v>4188149</v>
      </c>
      <c r="M37" s="10">
        <f t="shared" si="3"/>
        <v>1673.3395203697978</v>
      </c>
      <c r="N37" s="10">
        <f t="shared" si="4"/>
        <v>4186475.6604796303</v>
      </c>
    </row>
    <row r="38" spans="1:14" ht="12.75">
      <c r="A38">
        <f t="shared" si="5"/>
        <v>35</v>
      </c>
      <c r="B38" s="7">
        <f>raw!B38*raw!$N38/1000000</f>
        <v>1878.9750666979648</v>
      </c>
      <c r="C38" s="7">
        <f>raw!C38*raw!$N38/1000000</f>
        <v>6833.086182222779</v>
      </c>
      <c r="D38" s="7">
        <f>raw!D38*raw!$N38/1000000</f>
        <v>997.754759532006</v>
      </c>
      <c r="E38" s="7">
        <f>raw!E38*raw!$N38/1000000</f>
        <v>478.3000712140004</v>
      </c>
      <c r="F38" s="7">
        <f>raw!F38*raw!$N38/1000000</f>
        <v>2294.4107664741946</v>
      </c>
      <c r="G38" s="7">
        <f>raw!G38*raw!$N38/1000000</f>
        <v>2491.2940216194047</v>
      </c>
      <c r="H38" s="7">
        <f>raw!H38*raw!$N38/1000000</f>
        <v>14304.774674259976</v>
      </c>
      <c r="I38" s="8">
        <f>raw!I38*raw!$M38/1000000</f>
        <v>0</v>
      </c>
      <c r="J38" s="8">
        <f>raw!J38*raw!$M38/1000000</f>
        <v>31.348417418903004</v>
      </c>
      <c r="K38" s="3">
        <v>0.00016714590825466828</v>
      </c>
      <c r="L38" s="10">
        <v>4516118</v>
      </c>
      <c r="M38" s="10">
        <f t="shared" si="3"/>
        <v>754.850644895256</v>
      </c>
      <c r="N38" s="10">
        <f t="shared" si="4"/>
        <v>4515363.149355105</v>
      </c>
    </row>
    <row r="39" spans="1:14" ht="12.75">
      <c r="A39">
        <f t="shared" si="5"/>
        <v>36</v>
      </c>
      <c r="B39" s="7">
        <f>raw!B39*raw!$N39/1000000</f>
        <v>1912.5946681957985</v>
      </c>
      <c r="C39" s="7">
        <f>raw!C39*raw!$N39/1000000</f>
        <v>7054.470094081787</v>
      </c>
      <c r="D39" s="7">
        <f>raw!D39*raw!$N39/1000000</f>
        <v>1003.0881487215023</v>
      </c>
      <c r="E39" s="7">
        <f>raw!E39*raw!$N39/1000000</f>
        <v>481.1767266614621</v>
      </c>
      <c r="F39" s="7">
        <f>raw!F39*raw!$N39/1000000</f>
        <v>2327.121736737566</v>
      </c>
      <c r="G39" s="7">
        <f>raw!G39*raw!$N39/1000000</f>
        <v>2599.0964774468416</v>
      </c>
      <c r="H39" s="7">
        <f>raw!H39*raw!$N39/1000000</f>
        <v>14771.781880313669</v>
      </c>
      <c r="I39" s="8">
        <f>raw!I39*raw!$M39/1000000</f>
        <v>0</v>
      </c>
      <c r="J39" s="8">
        <f>raw!J39*raw!$M39/1000000</f>
        <v>62.083400992247405</v>
      </c>
      <c r="K39" s="3">
        <v>0.00033138428438287136</v>
      </c>
      <c r="L39" s="10">
        <v>4511168</v>
      </c>
      <c r="M39" s="10">
        <f t="shared" si="3"/>
        <v>1494.930179410909</v>
      </c>
      <c r="N39" s="10">
        <f t="shared" si="4"/>
        <v>4509673.069820589</v>
      </c>
    </row>
    <row r="40" spans="1:14" ht="12.75">
      <c r="A40">
        <f t="shared" si="5"/>
        <v>37</v>
      </c>
      <c r="B40" s="7">
        <f>raw!B40*raw!$N40/1000000</f>
        <v>1969.922450891749</v>
      </c>
      <c r="C40" s="7">
        <f>raw!C40*raw!$N40/1000000</f>
        <v>7315.539309306167</v>
      </c>
      <c r="D40" s="7">
        <f>raw!D40*raw!$N40/1000000</f>
        <v>1029.0179155885103</v>
      </c>
      <c r="E40" s="7">
        <f>raw!E40*raw!$N40/1000000</f>
        <v>494.07314366628566</v>
      </c>
      <c r="F40" s="7">
        <f>raw!F40*raw!$N40/1000000</f>
        <v>2370.147820942724</v>
      </c>
      <c r="G40" s="7">
        <f>raw!G40*raw!$N40/1000000</f>
        <v>2720.11390819099</v>
      </c>
      <c r="H40" s="7">
        <f>raw!H40*raw!$N40/1000000</f>
        <v>15418.089092403063</v>
      </c>
      <c r="I40" s="8">
        <f>raw!I40*raw!$M40/1000000</f>
        <v>0</v>
      </c>
      <c r="J40" s="8">
        <f>raw!J40*raw!$M40/1000000</f>
        <v>56.35300092761673</v>
      </c>
      <c r="K40" s="3">
        <v>0.0003004046136355607</v>
      </c>
      <c r="L40" s="10">
        <v>4517060</v>
      </c>
      <c r="M40" s="10">
        <f t="shared" si="3"/>
        <v>1356.9456640686458</v>
      </c>
      <c r="N40" s="10">
        <f t="shared" si="4"/>
        <v>4515703.054335931</v>
      </c>
    </row>
    <row r="41" spans="1:14" ht="12.75">
      <c r="A41">
        <f t="shared" si="5"/>
        <v>38</v>
      </c>
      <c r="B41" s="7">
        <f>raw!B41*raw!$N41/1000000</f>
        <v>2051.646313449126</v>
      </c>
      <c r="C41" s="7">
        <f>raw!C41*raw!$N41/1000000</f>
        <v>7619.320649171553</v>
      </c>
      <c r="D41" s="7">
        <f>raw!D41*raw!$N41/1000000</f>
        <v>1077.4128081679237</v>
      </c>
      <c r="E41" s="7">
        <f>raw!E41*raw!$N41/1000000</f>
        <v>498.09684339537137</v>
      </c>
      <c r="F41" s="7">
        <f>raw!F41*raw!$N41/1000000</f>
        <v>2434.9206730100077</v>
      </c>
      <c r="G41" s="7">
        <f>raw!G41*raw!$N41/1000000</f>
        <v>2869.039601301826</v>
      </c>
      <c r="H41" s="7">
        <f>raw!H41*raw!$N41/1000000</f>
        <v>16327.44464377516</v>
      </c>
      <c r="I41" s="8">
        <f>raw!I41*raw!$M41/1000000</f>
        <v>26.496062978892024</v>
      </c>
      <c r="J41" s="8">
        <f>raw!J41*raw!$M41/1000000</f>
        <v>97.32617781360764</v>
      </c>
      <c r="K41" s="3">
        <v>0.00057008997537267</v>
      </c>
      <c r="L41" s="10">
        <v>4553814</v>
      </c>
      <c r="M41" s="10">
        <f t="shared" si="3"/>
        <v>2596.08371111172</v>
      </c>
      <c r="N41" s="10">
        <f t="shared" si="4"/>
        <v>4551217.916288888</v>
      </c>
    </row>
    <row r="42" spans="1:14" ht="12.75">
      <c r="A42">
        <f t="shared" si="5"/>
        <v>39</v>
      </c>
      <c r="B42" s="7">
        <f>raw!B42*raw!$N42/1000000</f>
        <v>2159.619483186817</v>
      </c>
      <c r="C42" s="7">
        <f>raw!C42*raw!$N42/1000000</f>
        <v>7923.252500278541</v>
      </c>
      <c r="D42" s="7">
        <f>raw!D42*raw!$N42/1000000</f>
        <v>1135.1388004975654</v>
      </c>
      <c r="E42" s="7">
        <f>raw!E42*raw!$N42/1000000</f>
        <v>533.6331810795126</v>
      </c>
      <c r="F42" s="7">
        <f>raw!F42*raw!$N42/1000000</f>
        <v>2516.0669854122148</v>
      </c>
      <c r="G42" s="7">
        <f>raw!G42*raw!$N42/1000000</f>
        <v>3019.404374599227</v>
      </c>
      <c r="H42" s="7">
        <f>raw!H42*raw!$N42/1000000</f>
        <v>17363.535633056577</v>
      </c>
      <c r="I42" s="8">
        <f>raw!I42*raw!$M42/1000000</f>
        <v>43.98373885249697</v>
      </c>
      <c r="J42" s="8">
        <f>raw!J42*raw!$M42/1000000</f>
        <v>73.24520502788316</v>
      </c>
      <c r="K42" s="3">
        <v>0.00047366791776329287</v>
      </c>
      <c r="L42" s="10">
        <v>4608504</v>
      </c>
      <c r="M42" s="10">
        <f t="shared" si="3"/>
        <v>2182.9004936838064</v>
      </c>
      <c r="N42" s="10">
        <f t="shared" si="4"/>
        <v>4606321.099506316</v>
      </c>
    </row>
    <row r="43" spans="1:14" ht="12.75">
      <c r="A43">
        <f t="shared" si="5"/>
        <v>40</v>
      </c>
      <c r="B43" s="7">
        <f>raw!B43*raw!$N43/1000000</f>
        <v>2282.28835275135</v>
      </c>
      <c r="C43" s="7">
        <f>raw!C43*raw!$N43/1000000</f>
        <v>8281.571163478178</v>
      </c>
      <c r="D43" s="7">
        <f>raw!D43*raw!$N43/1000000</f>
        <v>1205.16186024308</v>
      </c>
      <c r="E43" s="7">
        <f>raw!E43*raw!$N43/1000000</f>
        <v>576.4576736132361</v>
      </c>
      <c r="F43" s="7">
        <f>raw!F43*raw!$N43/1000000</f>
        <v>2623.669412192019</v>
      </c>
      <c r="G43" s="7">
        <f>raw!G43*raw!$N43/1000000</f>
        <v>3207.1139949281337</v>
      </c>
      <c r="H43" s="7">
        <f>raw!H43*raw!$N43/1000000</f>
        <v>18416.878000731293</v>
      </c>
      <c r="I43" s="8">
        <f>raw!I43*raw!$M43/1000000</f>
        <v>23.56372172340268</v>
      </c>
      <c r="J43" s="8">
        <f>raw!J43*raw!$M43/1000000</f>
        <v>45.48891794565737</v>
      </c>
      <c r="K43" s="3">
        <v>0.00028015392215491016</v>
      </c>
      <c r="L43" s="10">
        <v>4711434</v>
      </c>
      <c r="M43" s="10">
        <f t="shared" si="3"/>
        <v>1319.926714073997</v>
      </c>
      <c r="N43" s="10">
        <f t="shared" si="4"/>
        <v>4710114.073285926</v>
      </c>
    </row>
    <row r="44" spans="1:14" ht="12.75">
      <c r="A44">
        <f t="shared" si="5"/>
        <v>41</v>
      </c>
      <c r="B44" s="7">
        <f>raw!B44*raw!$N44/1000000</f>
        <v>2243.8463382965024</v>
      </c>
      <c r="C44" s="7">
        <f>raw!C44*raw!$N44/1000000</f>
        <v>7890.90753216661</v>
      </c>
      <c r="D44" s="7">
        <f>raw!D44*raw!$N44/1000000</f>
        <v>1186.4338782444584</v>
      </c>
      <c r="E44" s="7">
        <f>raw!E44*raw!$N44/1000000</f>
        <v>564.1798082808036</v>
      </c>
      <c r="F44" s="7">
        <f>raw!F44*raw!$N44/1000000</f>
        <v>2528.2264682282193</v>
      </c>
      <c r="G44" s="7">
        <f>raw!G44*raw!$N44/1000000</f>
        <v>3157.2021979884153</v>
      </c>
      <c r="H44" s="7">
        <f>raw!H44*raw!$N44/1000000</f>
        <v>17652.450780881412</v>
      </c>
      <c r="I44" s="8">
        <f>raw!I44*raw!$M44/1000000</f>
        <v>0</v>
      </c>
      <c r="J44" s="8">
        <f>raw!J44*raw!$M44/1000000</f>
        <v>74.45906006205408</v>
      </c>
      <c r="K44" s="3">
        <v>0.0004014010534232938</v>
      </c>
      <c r="L44" s="10">
        <v>4466676</v>
      </c>
      <c r="M44" s="10">
        <f t="shared" si="3"/>
        <v>1792.9284517005442</v>
      </c>
      <c r="N44" s="10">
        <f t="shared" si="4"/>
        <v>4464883.0715483</v>
      </c>
    </row>
    <row r="45" spans="1:14" ht="12.75">
      <c r="A45">
        <f t="shared" si="5"/>
        <v>42</v>
      </c>
      <c r="B45" s="7">
        <f>raw!B45*raw!$N45/1000000</f>
        <v>2365.8404760061544</v>
      </c>
      <c r="C45" s="7">
        <f>raw!C45*raw!$N45/1000000</f>
        <v>8037.023199494263</v>
      </c>
      <c r="D45" s="7">
        <f>raw!D45*raw!$N45/1000000</f>
        <v>1267.0715216461074</v>
      </c>
      <c r="E45" s="7">
        <f>raw!E45*raw!$N45/1000000</f>
        <v>601.9560453647789</v>
      </c>
      <c r="F45" s="7">
        <f>raw!F45*raw!$N45/1000000</f>
        <v>2607.661448623354</v>
      </c>
      <c r="G45" s="7">
        <f>raw!G45*raw!$N45/1000000</f>
        <v>3332.4789482392907</v>
      </c>
      <c r="H45" s="7">
        <f>raw!H45*raw!$N45/1000000</f>
        <v>18120.793687621725</v>
      </c>
      <c r="I45" s="8">
        <f>raw!I45*raw!$M45/1000000</f>
        <v>20.472429857109304</v>
      </c>
      <c r="J45" s="8">
        <f>raw!J45*raw!$M45/1000000</f>
        <v>88.1443042392591</v>
      </c>
      <c r="K45" s="3">
        <v>0.0005096695768472794</v>
      </c>
      <c r="L45" s="10">
        <v>4547220</v>
      </c>
      <c r="M45" s="10">
        <f t="shared" si="3"/>
        <v>2317.5796932314856</v>
      </c>
      <c r="N45" s="10">
        <f t="shared" si="4"/>
        <v>4544902.420306768</v>
      </c>
    </row>
    <row r="46" spans="1:14" ht="12.75">
      <c r="A46">
        <f t="shared" si="5"/>
        <v>43</v>
      </c>
      <c r="B46" s="7">
        <f>raw!B46*raw!$N46/1000000</f>
        <v>2377.628275473124</v>
      </c>
      <c r="C46" s="7">
        <f>raw!C46*raw!$N46/1000000</f>
        <v>7838.689837338731</v>
      </c>
      <c r="D46" s="7">
        <f>raw!D46*raw!$N46/1000000</f>
        <v>1297.438306396198</v>
      </c>
      <c r="E46" s="7">
        <f>raw!E46*raw!$N46/1000000</f>
        <v>631.7786581072404</v>
      </c>
      <c r="F46" s="7">
        <f>raw!F46*raw!$N46/1000000</f>
        <v>2548.6104852767444</v>
      </c>
      <c r="G46" s="7">
        <f>raw!G46*raw!$N46/1000000</f>
        <v>3336.0028635663234</v>
      </c>
      <c r="H46" s="7">
        <f>raw!H46*raw!$N46/1000000</f>
        <v>17788.79218169394</v>
      </c>
      <c r="I46" s="8">
        <f>raw!I46*raw!$M46/1000000</f>
        <v>19.052633023867983</v>
      </c>
      <c r="J46" s="8">
        <f>raw!J46*raw!$M46/1000000</f>
        <v>120.87322253080248</v>
      </c>
      <c r="K46" s="3">
        <v>0.0007015043839927795</v>
      </c>
      <c r="L46" s="10">
        <v>4407870</v>
      </c>
      <c r="M46" s="10">
        <f t="shared" si="3"/>
        <v>3092.140129070253</v>
      </c>
      <c r="N46" s="10">
        <f t="shared" si="4"/>
        <v>4404777.85987093</v>
      </c>
    </row>
    <row r="47" spans="1:14" ht="12.75">
      <c r="A47">
        <f t="shared" si="5"/>
        <v>44</v>
      </c>
      <c r="B47" s="7">
        <f>raw!B47*raw!$N47/1000000</f>
        <v>2414.308715524223</v>
      </c>
      <c r="C47" s="7">
        <f>raw!C47*raw!$N47/1000000</f>
        <v>7813.507545874956</v>
      </c>
      <c r="D47" s="7">
        <f>raw!D47*raw!$N47/1000000</f>
        <v>1339.7631892853942</v>
      </c>
      <c r="E47" s="7">
        <f>raw!E47*raw!$N47/1000000</f>
        <v>656.0694970683339</v>
      </c>
      <c r="F47" s="7">
        <f>raw!F47*raw!$N47/1000000</f>
        <v>2504.480613684662</v>
      </c>
      <c r="G47" s="7">
        <f>raw!G47*raw!$N47/1000000</f>
        <v>3363.9291034297007</v>
      </c>
      <c r="H47" s="7">
        <f>raw!H47*raw!$N47/1000000</f>
        <v>17769.91763934314</v>
      </c>
      <c r="I47" s="8">
        <f>raw!I47*raw!$M47/1000000</f>
        <v>40.922993132814064</v>
      </c>
      <c r="J47" s="8">
        <f>raw!J47*raw!$M47/1000000</f>
        <v>153.20449415125933</v>
      </c>
      <c r="K47" s="3">
        <v>0.0009467205208969401</v>
      </c>
      <c r="L47" s="10">
        <v>4308663</v>
      </c>
      <c r="M47" s="10">
        <f t="shared" si="3"/>
        <v>4079.099679729373</v>
      </c>
      <c r="N47" s="10">
        <f t="shared" si="4"/>
        <v>4304583.900320271</v>
      </c>
    </row>
    <row r="48" spans="1:14" ht="12.75">
      <c r="A48">
        <f t="shared" si="5"/>
        <v>45</v>
      </c>
      <c r="B48" s="7">
        <f>raw!B48*raw!$N48/1000000</f>
        <v>2546.5672828492593</v>
      </c>
      <c r="C48" s="7">
        <f>raw!C48*raw!$N48/1000000</f>
        <v>8136.787199692306</v>
      </c>
      <c r="D48" s="7">
        <f>raw!D48*raw!$N48/1000000</f>
        <v>1420.550348368304</v>
      </c>
      <c r="E48" s="7">
        <f>raw!E48*raw!$N48/1000000</f>
        <v>694.7596988862254</v>
      </c>
      <c r="F48" s="7">
        <f>raw!F48*raw!$N48/1000000</f>
        <v>2540.248253768109</v>
      </c>
      <c r="G48" s="7">
        <f>raw!G48*raw!$N48/1000000</f>
        <v>3510.134963602201</v>
      </c>
      <c r="H48" s="7">
        <f>raw!H48*raw!$N48/1000000</f>
        <v>18611.353132395536</v>
      </c>
      <c r="I48" s="8">
        <f>raw!I48*raw!$M48/1000000</f>
        <v>78.80801214727384</v>
      </c>
      <c r="J48" s="8">
        <f>raw!J48*raw!$M48/1000000</f>
        <v>165.09280794376653</v>
      </c>
      <c r="K48" s="3">
        <v>0.0010886748065724572</v>
      </c>
      <c r="L48" s="10">
        <v>4341460</v>
      </c>
      <c r="M48" s="10">
        <f t="shared" si="3"/>
        <v>4726.43812574206</v>
      </c>
      <c r="N48" s="10">
        <f t="shared" si="4"/>
        <v>4336733.561874258</v>
      </c>
    </row>
    <row r="49" spans="1:14" ht="12.75">
      <c r="A49">
        <f t="shared" si="5"/>
        <v>46</v>
      </c>
      <c r="B49" s="7">
        <f>raw!B49*raw!$N49/1000000</f>
        <v>2512.6617200353608</v>
      </c>
      <c r="C49" s="7">
        <f>raw!C49*raw!$N49/1000000</f>
        <v>8059.993212841059</v>
      </c>
      <c r="D49" s="7">
        <f>raw!D49*raw!$N49/1000000</f>
        <v>1404.6718569543277</v>
      </c>
      <c r="E49" s="7">
        <f>raw!E49*raw!$N49/1000000</f>
        <v>693.8048588098642</v>
      </c>
      <c r="F49" s="7">
        <f>raw!F49*raw!$N49/1000000</f>
        <v>2414.4924762797123</v>
      </c>
      <c r="G49" s="7">
        <f>raw!G49*raw!$N49/1000000</f>
        <v>3416.47818611732</v>
      </c>
      <c r="H49" s="7">
        <f>raw!H49*raw!$N49/1000000</f>
        <v>18440.329227119215</v>
      </c>
      <c r="I49" s="8">
        <f>raw!I49*raw!$M49/1000000</f>
        <v>20.256322588123464</v>
      </c>
      <c r="J49" s="8">
        <f>raw!J49*raw!$M49/1000000</f>
        <v>115.92530353572147</v>
      </c>
      <c r="K49" s="3">
        <v>0.0007301341707369549</v>
      </c>
      <c r="L49" s="10">
        <v>4087563</v>
      </c>
      <c r="M49" s="10">
        <f t="shared" si="3"/>
        <v>2984.4694213400594</v>
      </c>
      <c r="N49" s="10">
        <f t="shared" si="4"/>
        <v>4084578.53057866</v>
      </c>
    </row>
    <row r="50" spans="1:14" ht="12.75">
      <c r="A50">
        <f t="shared" si="5"/>
        <v>47</v>
      </c>
      <c r="B50" s="7">
        <f>raw!B50*raw!$N50/1000000</f>
        <v>2587.580845072588</v>
      </c>
      <c r="C50" s="7">
        <f>raw!C50*raw!$N50/1000000</f>
        <v>8439.532727932421</v>
      </c>
      <c r="D50" s="7">
        <f>raw!D50*raw!$N50/1000000</f>
        <v>1437.512004105926</v>
      </c>
      <c r="E50" s="7">
        <f>raw!E50*raw!$N50/1000000</f>
        <v>716.4826756964976</v>
      </c>
      <c r="F50" s="7">
        <f>raw!F50*raw!$N50/1000000</f>
        <v>2397.1795021423877</v>
      </c>
      <c r="G50" s="7">
        <f>raw!G50*raw!$N50/1000000</f>
        <v>3473.6269351363308</v>
      </c>
      <c r="H50" s="7">
        <f>raw!H50*raw!$N50/1000000</f>
        <v>19158.862295278905</v>
      </c>
      <c r="I50" s="8">
        <f>raw!I50*raw!$M50/1000000</f>
        <v>74.2601347945035</v>
      </c>
      <c r="J50" s="8">
        <f>raw!J50*raw!$M50/1000000</f>
        <v>141.22600130194098</v>
      </c>
      <c r="K50" s="3">
        <v>0.0010220671365689965</v>
      </c>
      <c r="L50" s="10">
        <v>4019692</v>
      </c>
      <c r="M50" s="10">
        <f t="shared" si="3"/>
        <v>4108.395092329303</v>
      </c>
      <c r="N50" s="10">
        <f t="shared" si="4"/>
        <v>4015583.6049076705</v>
      </c>
    </row>
    <row r="51" spans="1:14" ht="12.75">
      <c r="A51">
        <f t="shared" si="5"/>
        <v>48</v>
      </c>
      <c r="B51" s="7">
        <f>raw!B51*raw!$N51/1000000</f>
        <v>2615.305034785189</v>
      </c>
      <c r="C51" s="7">
        <f>raw!C51*raw!$N51/1000000</f>
        <v>8702.054137416797</v>
      </c>
      <c r="D51" s="7">
        <f>raw!D51*raw!$N51/1000000</f>
        <v>1432.784830460258</v>
      </c>
      <c r="E51" s="7">
        <f>raw!E51*raw!$N51/1000000</f>
        <v>734.5561607415063</v>
      </c>
      <c r="F51" s="7">
        <f>raw!F51*raw!$N51/1000000</f>
        <v>2342.77443592651</v>
      </c>
      <c r="G51" s="7">
        <f>raw!G51*raw!$N51/1000000</f>
        <v>3470.717902028027</v>
      </c>
      <c r="H51" s="7">
        <f>raw!H51*raw!$N51/1000000</f>
        <v>19550.11737177056</v>
      </c>
      <c r="I51" s="8">
        <f>raw!I51*raw!$M51/1000000</f>
        <v>48.91154218517915</v>
      </c>
      <c r="J51" s="8">
        <f>raw!J51*raw!$M51/1000000</f>
        <v>117.70992762752212</v>
      </c>
      <c r="K51" s="3">
        <v>0.0008495306357386954</v>
      </c>
      <c r="L51" s="10">
        <v>3885145</v>
      </c>
      <c r="M51" s="10">
        <f t="shared" si="3"/>
        <v>3300.549701787014</v>
      </c>
      <c r="N51" s="10">
        <f t="shared" si="4"/>
        <v>3881844.450298213</v>
      </c>
    </row>
    <row r="52" spans="1:14" ht="12.75">
      <c r="A52">
        <f t="shared" si="5"/>
        <v>49</v>
      </c>
      <c r="B52" s="7">
        <f>raw!B52*raw!$N52/1000000</f>
        <v>2641.5329633904175</v>
      </c>
      <c r="C52" s="7">
        <f>raw!C52*raw!$N52/1000000</f>
        <v>8900.863185609094</v>
      </c>
      <c r="D52" s="7">
        <f>raw!D52*raw!$N52/1000000</f>
        <v>1423.0897401878956</v>
      </c>
      <c r="E52" s="7">
        <f>raw!E52*raw!$N52/1000000</f>
        <v>759.9180975644041</v>
      </c>
      <c r="F52" s="7">
        <f>raw!F52*raw!$N52/1000000</f>
        <v>2291.215199199546</v>
      </c>
      <c r="G52" s="7">
        <f>raw!G52*raw!$N52/1000000</f>
        <v>3464.9740317386363</v>
      </c>
      <c r="H52" s="7">
        <f>raw!H52*raw!$N52/1000000</f>
        <v>19859.555015719474</v>
      </c>
      <c r="I52" s="8">
        <f>raw!I52*raw!$M52/1000000</f>
        <v>96.11137870175156</v>
      </c>
      <c r="J52" s="8">
        <f>raw!J52*raw!$M52/1000000</f>
        <v>139.64361785970794</v>
      </c>
      <c r="K52" s="3">
        <v>0.0011383536969558799</v>
      </c>
      <c r="L52" s="10">
        <v>3758544</v>
      </c>
      <c r="M52" s="10">
        <f t="shared" si="3"/>
        <v>4278.552457571341</v>
      </c>
      <c r="N52" s="10">
        <f t="shared" si="4"/>
        <v>3754265.4475424285</v>
      </c>
    </row>
    <row r="53" spans="1:14" ht="12.75">
      <c r="A53">
        <f t="shared" si="5"/>
        <v>50</v>
      </c>
      <c r="B53" s="7">
        <f>raw!B53*raw!$N53/1000000</f>
        <v>2794.3587045904733</v>
      </c>
      <c r="C53" s="7">
        <f>raw!C53*raw!$N53/1000000</f>
        <v>9481.114195892593</v>
      </c>
      <c r="D53" s="7">
        <f>raw!D53*raw!$N53/1000000</f>
        <v>1485.3263020722775</v>
      </c>
      <c r="E53" s="7">
        <f>raw!E53*raw!$N53/1000000</f>
        <v>840.6134182890341</v>
      </c>
      <c r="F53" s="7">
        <f>raw!F53*raw!$N53/1000000</f>
        <v>2348.9731142248547</v>
      </c>
      <c r="G53" s="7">
        <f>raw!G53*raw!$N53/1000000</f>
        <v>3608.101839120796</v>
      </c>
      <c r="H53" s="7">
        <f>raw!H53*raw!$N53/1000000</f>
        <v>21055.618456389202</v>
      </c>
      <c r="I53" s="8">
        <f>raw!I53*raw!$M53/1000000</f>
        <v>109.68653636897893</v>
      </c>
      <c r="J53" s="8">
        <f>raw!J53*raw!$M53/1000000</f>
        <v>86.13638895870041</v>
      </c>
      <c r="K53" s="3">
        <v>0.0008190892166219775</v>
      </c>
      <c r="L53" s="10">
        <v>3808515</v>
      </c>
      <c r="M53" s="10">
        <f t="shared" si="3"/>
        <v>3119.5135678430506</v>
      </c>
      <c r="N53" s="10">
        <f t="shared" si="4"/>
        <v>3805395.486432157</v>
      </c>
    </row>
    <row r="54" spans="1:14" ht="12.75">
      <c r="A54">
        <f t="shared" si="5"/>
        <v>51</v>
      </c>
      <c r="B54" s="7">
        <f>raw!B54*raw!$N54/1000000</f>
        <v>2761.1688534466853</v>
      </c>
      <c r="C54" s="7">
        <f>raw!C54*raw!$N54/1000000</f>
        <v>9458.934628053885</v>
      </c>
      <c r="D54" s="7">
        <f>raw!D54*raw!$N54/1000000</f>
        <v>1460.90731376932</v>
      </c>
      <c r="E54" s="7">
        <f>raw!E54*raw!$N54/1000000</f>
        <v>870.337663314659</v>
      </c>
      <c r="F54" s="7">
        <f>raw!F54*raw!$N54/1000000</f>
        <v>2254.352162839424</v>
      </c>
      <c r="G54" s="7">
        <f>raw!G54*raw!$N54/1000000</f>
        <v>3510.4657932899036</v>
      </c>
      <c r="H54" s="7">
        <f>raw!H54*raw!$N54/1000000</f>
        <v>20886.85766224271</v>
      </c>
      <c r="I54" s="8">
        <f>raw!I54*raw!$M54/1000000</f>
        <v>84.34018402947814</v>
      </c>
      <c r="J54" s="8">
        <f>raw!J54*raw!$M54/1000000</f>
        <v>296.01496665334133</v>
      </c>
      <c r="K54" s="3">
        <v>0.0021928935633064566</v>
      </c>
      <c r="L54" s="10">
        <v>3616997</v>
      </c>
      <c r="M54" s="10">
        <f t="shared" si="3"/>
        <v>7931.6894397987635</v>
      </c>
      <c r="N54" s="10">
        <f t="shared" si="4"/>
        <v>3609065.3105602013</v>
      </c>
    </row>
    <row r="55" spans="1:14" ht="12.75">
      <c r="A55">
        <f t="shared" si="5"/>
        <v>52</v>
      </c>
      <c r="B55" s="7">
        <f>raw!B55*raw!$N55/1000000</f>
        <v>2949.0725384086168</v>
      </c>
      <c r="C55" s="7">
        <f>raw!C55*raw!$N55/1000000</f>
        <v>10258.825226637844</v>
      </c>
      <c r="D55" s="7">
        <f>raw!D55*raw!$N55/1000000</f>
        <v>1560.5354473638943</v>
      </c>
      <c r="E55" s="7">
        <f>raw!E55*raw!$N55/1000000</f>
        <v>1004.803982690127</v>
      </c>
      <c r="F55" s="7">
        <f>raw!F55*raw!$N55/1000000</f>
        <v>2348.783749461646</v>
      </c>
      <c r="G55" s="7">
        <f>raw!G55*raw!$N55/1000000</f>
        <v>3688.235599656921</v>
      </c>
      <c r="H55" s="7">
        <f>raw!H55*raw!$N55/1000000</f>
        <v>22371.486412870665</v>
      </c>
      <c r="I55" s="8">
        <f>raw!I55*raw!$M55/1000000</f>
        <v>88.78456512328547</v>
      </c>
      <c r="J55" s="8">
        <f>raw!J55*raw!$M55/1000000</f>
        <v>214.44252594809217</v>
      </c>
      <c r="K55" s="3">
        <v>0.0016210215707977954</v>
      </c>
      <c r="L55" s="10">
        <v>3707436</v>
      </c>
      <c r="M55" s="10">
        <f t="shared" si="3"/>
        <v>6009.833728352295</v>
      </c>
      <c r="N55" s="10">
        <f t="shared" si="4"/>
        <v>3701426.166271648</v>
      </c>
    </row>
    <row r="56" spans="1:14" ht="12.75">
      <c r="A56">
        <f t="shared" si="5"/>
        <v>53</v>
      </c>
      <c r="B56" s="7">
        <f>raw!B56*raw!$N56/1000000</f>
        <v>3006.009619783128</v>
      </c>
      <c r="C56" s="7">
        <f>raw!C56*raw!$N56/1000000</f>
        <v>10531.69552705727</v>
      </c>
      <c r="D56" s="7">
        <f>raw!D56*raw!$N56/1000000</f>
        <v>1616.5326996466108</v>
      </c>
      <c r="E56" s="7">
        <f>raw!E56*raw!$N56/1000000</f>
        <v>1111.6961820471083</v>
      </c>
      <c r="F56" s="7">
        <f>raw!F56*raw!$N56/1000000</f>
        <v>2349.0787747206796</v>
      </c>
      <c r="G56" s="7">
        <f>raw!G56*raw!$N56/1000000</f>
        <v>3704.059282397049</v>
      </c>
      <c r="H56" s="7">
        <f>raw!H56*raw!$N56/1000000</f>
        <v>22883.259975499128</v>
      </c>
      <c r="I56" s="8">
        <f>raw!I56*raw!$M56/1000000</f>
        <v>66.62054142433827</v>
      </c>
      <c r="J56" s="8">
        <f>raw!J56*raw!$M56/1000000</f>
        <v>230.4143969754902</v>
      </c>
      <c r="K56" s="3">
        <v>0.0017009951315463067</v>
      </c>
      <c r="L56" s="10">
        <v>3635040</v>
      </c>
      <c r="M56" s="10">
        <f t="shared" si="3"/>
        <v>6183.185342976087</v>
      </c>
      <c r="N56" s="10">
        <f t="shared" si="4"/>
        <v>3628856.814657024</v>
      </c>
    </row>
    <row r="57" spans="1:14" ht="12.75">
      <c r="A57">
        <f t="shared" si="5"/>
        <v>54</v>
      </c>
      <c r="B57" s="7">
        <f>raw!B57*raw!$N57/1000000</f>
        <v>2420.4887322594377</v>
      </c>
      <c r="C57" s="7">
        <f>raw!C57*raw!$N57/1000000</f>
        <v>8590.901505946802</v>
      </c>
      <c r="D57" s="7">
        <f>raw!D57*raw!$N57/1000000</f>
        <v>1328.265036096285</v>
      </c>
      <c r="E57" s="7">
        <f>raw!E57*raw!$N57/1000000</f>
        <v>981.3524715274142</v>
      </c>
      <c r="F57" s="7">
        <f>raw!F57*raw!$N57/1000000</f>
        <v>1856.43259295413</v>
      </c>
      <c r="G57" s="7">
        <f>raw!G57*raw!$N57/1000000</f>
        <v>2937.714074650313</v>
      </c>
      <c r="H57" s="7">
        <f>raw!H57*raw!$N57/1000000</f>
        <v>18505.338499251036</v>
      </c>
      <c r="I57" s="8">
        <f>raw!I57*raw!$M57/1000000</f>
        <v>77.8819734110959</v>
      </c>
      <c r="J57" s="8">
        <f>raw!J57*raw!$M57/1000000</f>
        <v>161.05788167755762</v>
      </c>
      <c r="K57" s="3">
        <v>0.0016398776507448366</v>
      </c>
      <c r="L57" s="10">
        <v>2817560</v>
      </c>
      <c r="M57" s="10">
        <f t="shared" si="3"/>
        <v>4620.453673632622</v>
      </c>
      <c r="N57" s="10">
        <f t="shared" si="4"/>
        <v>2812939.546326367</v>
      </c>
    </row>
    <row r="58" spans="1:14" ht="12.75">
      <c r="A58">
        <f t="shared" si="5"/>
        <v>55</v>
      </c>
      <c r="B58" s="7">
        <f>raw!B58*raw!$N58/1000000</f>
        <v>2531.199795829366</v>
      </c>
      <c r="C58" s="7">
        <f>raw!C58*raw!$N58/1000000</f>
        <v>9285.006226013249</v>
      </c>
      <c r="D58" s="7">
        <f>raw!D58*raw!$N58/1000000</f>
        <v>1419.3053676250288</v>
      </c>
      <c r="E58" s="7">
        <f>raw!E58*raw!$N58/1000000</f>
        <v>1098.46285744263</v>
      </c>
      <c r="F58" s="7">
        <f>raw!F58*raw!$N58/1000000</f>
        <v>1910.0381959022268</v>
      </c>
      <c r="G58" s="7">
        <f>raw!G58*raw!$N58/1000000</f>
        <v>3033.6397157515225</v>
      </c>
      <c r="H58" s="7">
        <f>raw!H58*raw!$N58/1000000</f>
        <v>19465.687494102716</v>
      </c>
      <c r="I58" s="8">
        <f>raw!I58*raw!$M58/1000000</f>
        <v>85.70324324938376</v>
      </c>
      <c r="J58" s="8">
        <f>raw!J58*raw!$M58/1000000</f>
        <v>268.2924827991007</v>
      </c>
      <c r="K58" s="3">
        <v>0.002552845055679935</v>
      </c>
      <c r="L58" s="10">
        <v>2850600</v>
      </c>
      <c r="M58" s="10">
        <f t="shared" si="3"/>
        <v>7277.140115721222</v>
      </c>
      <c r="N58" s="10">
        <f t="shared" si="4"/>
        <v>2843322.859884279</v>
      </c>
    </row>
    <row r="59" spans="1:14" ht="12.75">
      <c r="A59">
        <f t="shared" si="5"/>
        <v>56</v>
      </c>
      <c r="B59" s="7">
        <f>raw!B59*raw!$N59/1000000</f>
        <v>2599.2621720699235</v>
      </c>
      <c r="C59" s="7">
        <f>raw!C59*raw!$N59/1000000</f>
        <v>9740.017345834003</v>
      </c>
      <c r="D59" s="7">
        <f>raw!D59*raw!$N59/1000000</f>
        <v>1490.0302978138222</v>
      </c>
      <c r="E59" s="7">
        <f>raw!E59*raw!$N59/1000000</f>
        <v>1195.262125473613</v>
      </c>
      <c r="F59" s="7">
        <f>raw!F59*raw!$N59/1000000</f>
        <v>1928.9152163703504</v>
      </c>
      <c r="G59" s="7">
        <f>raw!G59*raw!$N59/1000000</f>
        <v>3085.5544137811894</v>
      </c>
      <c r="H59" s="7">
        <f>raw!H59*raw!$N59/1000000</f>
        <v>20107.531927510594</v>
      </c>
      <c r="I59" s="8">
        <f>raw!I59*raw!$M59/1000000</f>
        <v>77.59214032838321</v>
      </c>
      <c r="J59" s="8">
        <f>raw!J59*raw!$M59/1000000</f>
        <v>311.0904200874097</v>
      </c>
      <c r="K59" s="3">
        <v>0.002900624482578878</v>
      </c>
      <c r="L59" s="10">
        <v>2837452</v>
      </c>
      <c r="M59" s="10">
        <f t="shared" si="3"/>
        <v>8230.382739342402</v>
      </c>
      <c r="N59" s="10">
        <f t="shared" si="4"/>
        <v>2829221.6172606577</v>
      </c>
    </row>
    <row r="60" spans="1:14" ht="12.75">
      <c r="A60">
        <f t="shared" si="5"/>
        <v>57</v>
      </c>
      <c r="B60" s="7">
        <f>raw!B60*raw!$N60/1000000</f>
        <v>2699.2316527387347</v>
      </c>
      <c r="C60" s="7">
        <f>raw!C60*raw!$N60/1000000</f>
        <v>10175.662318397128</v>
      </c>
      <c r="D60" s="7">
        <f>raw!D60*raw!$N60/1000000</f>
        <v>1576.9453856135528</v>
      </c>
      <c r="E60" s="7">
        <f>raw!E60*raw!$N60/1000000</f>
        <v>1301.5901861153234</v>
      </c>
      <c r="F60" s="7">
        <f>raw!F60*raw!$N60/1000000</f>
        <v>1969.4568560767955</v>
      </c>
      <c r="G60" s="7">
        <f>raw!G60*raw!$N60/1000000</f>
        <v>3188.3765463679406</v>
      </c>
      <c r="H60" s="7">
        <f>raw!H60*raw!$N60/1000000</f>
        <v>21026.4472393707</v>
      </c>
      <c r="I60" s="8">
        <f>raw!I60*raw!$M60/1000000</f>
        <v>18.241005168527916</v>
      </c>
      <c r="J60" s="8">
        <f>raw!J60*raw!$M60/1000000</f>
        <v>222.3930790339706</v>
      </c>
      <c r="K60" s="3">
        <v>0.0019304824928279769</v>
      </c>
      <c r="L60" s="10">
        <v>2864020</v>
      </c>
      <c r="M60" s="10">
        <f t="shared" si="3"/>
        <v>5528.940469109182</v>
      </c>
      <c r="N60" s="10">
        <f t="shared" si="4"/>
        <v>2858491.059530891</v>
      </c>
    </row>
    <row r="61" spans="1:14" ht="12.75">
      <c r="A61">
        <f t="shared" si="5"/>
        <v>58</v>
      </c>
      <c r="B61" s="7">
        <f>raw!B61*raw!$N61/1000000</f>
        <v>2455.6951430955783</v>
      </c>
      <c r="C61" s="7">
        <f>raw!C61*raw!$N61/1000000</f>
        <v>9401.644616130912</v>
      </c>
      <c r="D61" s="7">
        <f>raw!D61*raw!$N61/1000000</f>
        <v>1447.1918106696407</v>
      </c>
      <c r="E61" s="7">
        <f>raw!E61*raw!$N61/1000000</f>
        <v>1216.6530688924952</v>
      </c>
      <c r="F61" s="7">
        <f>raw!F61*raw!$N61/1000000</f>
        <v>1754.109685858847</v>
      </c>
      <c r="G61" s="7">
        <f>raw!G61*raw!$N61/1000000</f>
        <v>2886.9447320108056</v>
      </c>
      <c r="H61" s="7">
        <f>raw!H61*raw!$N61/1000000</f>
        <v>19238.447185227742</v>
      </c>
      <c r="I61" s="8">
        <f>raw!I61*raw!$M61/1000000</f>
        <v>51.7551684414563</v>
      </c>
      <c r="J61" s="8">
        <f>raw!J61*raw!$M61/1000000</f>
        <v>268.1058631453901</v>
      </c>
      <c r="K61" s="3">
        <v>0.002735699899625399</v>
      </c>
      <c r="L61" s="10">
        <v>2540152</v>
      </c>
      <c r="M61" s="10">
        <f t="shared" si="3"/>
        <v>6949.093571433257</v>
      </c>
      <c r="N61" s="10">
        <f t="shared" si="4"/>
        <v>2533202.9064285667</v>
      </c>
    </row>
    <row r="62" spans="1:14" ht="12.75">
      <c r="A62">
        <f t="shared" si="5"/>
        <v>59</v>
      </c>
      <c r="B62" s="7">
        <f>raw!B62*raw!$N62/1000000</f>
        <v>2348.883002109046</v>
      </c>
      <c r="C62" s="7">
        <f>raw!C62*raw!$N62/1000000</f>
        <v>9089.917570865551</v>
      </c>
      <c r="D62" s="7">
        <f>raw!D62*raw!$N62/1000000</f>
        <v>1399.060949082518</v>
      </c>
      <c r="E62" s="7">
        <f>raw!E62*raw!$N62/1000000</f>
        <v>1188.1515697523428</v>
      </c>
      <c r="F62" s="7">
        <f>raw!F62*raw!$N62/1000000</f>
        <v>1645.8172050180765</v>
      </c>
      <c r="G62" s="7">
        <f>raw!G62*raw!$N62/1000000</f>
        <v>2758.710641120949</v>
      </c>
      <c r="H62" s="7">
        <f>raw!H62*raw!$N62/1000000</f>
        <v>18553.029527056115</v>
      </c>
      <c r="I62" s="8">
        <f>raw!I62*raw!$M62/1000000</f>
        <v>72.73541347169378</v>
      </c>
      <c r="J62" s="8">
        <f>raw!J62*raw!$M62/1000000</f>
        <v>324.25071647526045</v>
      </c>
      <c r="K62" s="3">
        <v>0.003576331314152404</v>
      </c>
      <c r="L62" s="10">
        <v>2377013</v>
      </c>
      <c r="M62" s="10">
        <f t="shared" si="3"/>
        <v>8500.986026047349</v>
      </c>
      <c r="N62" s="10">
        <f t="shared" si="4"/>
        <v>2368512.0139739527</v>
      </c>
    </row>
    <row r="63" spans="1:14" ht="12.75">
      <c r="A63">
        <f t="shared" si="5"/>
        <v>60</v>
      </c>
      <c r="B63" s="7">
        <f>raw!B63*raw!$N63/1000000</f>
        <v>2343.924114996051</v>
      </c>
      <c r="C63" s="7">
        <f>raw!C63*raw!$N63/1000000</f>
        <v>8910.071230107771</v>
      </c>
      <c r="D63" s="7">
        <f>raw!D63*raw!$N63/1000000</f>
        <v>1414.4983075213656</v>
      </c>
      <c r="E63" s="7">
        <f>raw!E63*raw!$N63/1000000</f>
        <v>1249.6285342795395</v>
      </c>
      <c r="F63" s="7">
        <f>raw!F63*raw!$N63/1000000</f>
        <v>1621.5639160922303</v>
      </c>
      <c r="G63" s="7">
        <f>raw!G63*raw!$N63/1000000</f>
        <v>2744.856581738976</v>
      </c>
      <c r="H63" s="7">
        <f>raw!H63*raw!$N63/1000000</f>
        <v>18654.54757797401</v>
      </c>
      <c r="I63" s="8">
        <f>raw!I63*raw!$M63/1000000</f>
        <v>76.4941585835156</v>
      </c>
      <c r="J63" s="8">
        <f>raw!J63*raw!$M63/1000000</f>
        <v>256.45879625660695</v>
      </c>
      <c r="K63" s="3">
        <v>0.002976115853156196</v>
      </c>
      <c r="L63" s="10">
        <v>2319944</v>
      </c>
      <c r="M63" s="10">
        <f t="shared" si="3"/>
        <v>6904.422116834598</v>
      </c>
      <c r="N63" s="10">
        <f t="shared" si="4"/>
        <v>2313039.5778831653</v>
      </c>
    </row>
    <row r="64" spans="1:14" ht="12.75">
      <c r="A64">
        <f t="shared" si="5"/>
        <v>61</v>
      </c>
      <c r="B64" s="7">
        <f>raw!B64*raw!$N64/1000000</f>
        <v>2287.7658847434723</v>
      </c>
      <c r="C64" s="7">
        <f>raw!C64*raw!$N64/1000000</f>
        <v>8555.007851726743</v>
      </c>
      <c r="D64" s="7">
        <f>raw!D64*raw!$N64/1000000</f>
        <v>1392.9025273887487</v>
      </c>
      <c r="E64" s="7">
        <f>raw!E64*raw!$N64/1000000</f>
        <v>1425.6791339841498</v>
      </c>
      <c r="F64" s="7">
        <f>raw!F64*raw!$N64/1000000</f>
        <v>1569.075354108232</v>
      </c>
      <c r="G64" s="7">
        <f>raw!G64*raw!$N64/1000000</f>
        <v>2666.0047241052835</v>
      </c>
      <c r="H64" s="7">
        <f>raw!H64*raw!$N64/1000000</f>
        <v>18357.425064300183</v>
      </c>
      <c r="I64" s="8">
        <f>raw!I64*raw!$M64/1000000</f>
        <v>77.4946419192314</v>
      </c>
      <c r="J64" s="8">
        <f>raw!J64*raw!$M64/1000000</f>
        <v>328.9180898957342</v>
      </c>
      <c r="K64" s="3">
        <v>0.003898175577513525</v>
      </c>
      <c r="L64" s="10">
        <v>2221227</v>
      </c>
      <c r="M64" s="10">
        <f t="shared" si="3"/>
        <v>8658.732843513635</v>
      </c>
      <c r="N64" s="10">
        <f t="shared" si="4"/>
        <v>2212568.2671564864</v>
      </c>
    </row>
    <row r="65" spans="1:14" ht="12.75">
      <c r="A65">
        <f t="shared" si="5"/>
        <v>62</v>
      </c>
      <c r="B65" s="7">
        <f>raw!B65*raw!$N65/1000000</f>
        <v>2283.472944343126</v>
      </c>
      <c r="C65" s="7">
        <f>raw!C65*raw!$N65/1000000</f>
        <v>8216.386712733436</v>
      </c>
      <c r="D65" s="7">
        <f>raw!D65*raw!$N65/1000000</f>
        <v>1400.7314346126313</v>
      </c>
      <c r="E65" s="7">
        <f>raw!E65*raw!$N65/1000000</f>
        <v>1884.4027616605479</v>
      </c>
      <c r="F65" s="7">
        <f>raw!F65*raw!$N65/1000000</f>
        <v>1554.0349613996207</v>
      </c>
      <c r="G65" s="7">
        <f>raw!G65*raw!$N65/1000000</f>
        <v>2633.711042146861</v>
      </c>
      <c r="H65" s="7">
        <f>raw!H65*raw!$N65/1000000</f>
        <v>18448.482702600504</v>
      </c>
      <c r="I65" s="8">
        <f>raw!I65*raw!$M65/1000000</f>
        <v>96.6342121303793</v>
      </c>
      <c r="J65" s="8">
        <f>raw!J65*raw!$M65/1000000</f>
        <v>270.4152844613624</v>
      </c>
      <c r="K65" s="3">
        <v>0.0034233949544425135</v>
      </c>
      <c r="L65" s="10">
        <v>2171072</v>
      </c>
      <c r="M65" s="10">
        <f t="shared" si="3"/>
        <v>7432.436930531417</v>
      </c>
      <c r="N65" s="10">
        <f t="shared" si="4"/>
        <v>2163639.5630694684</v>
      </c>
    </row>
    <row r="66" spans="1:14" ht="12.75">
      <c r="A66">
        <f t="shared" si="5"/>
        <v>63</v>
      </c>
      <c r="B66" s="7">
        <f>raw!B66*raw!$N66/1000000</f>
        <v>2196.382715670445</v>
      </c>
      <c r="C66" s="7">
        <f>raw!C66*raw!$N66/1000000</f>
        <v>7358.525270460568</v>
      </c>
      <c r="D66" s="7">
        <f>raw!D66*raw!$N66/1000000</f>
        <v>1355.2333117868848</v>
      </c>
      <c r="E66" s="7">
        <f>raw!E66*raw!$N66/1000000</f>
        <v>2507.8589511749915</v>
      </c>
      <c r="F66" s="7">
        <f>raw!F66*raw!$N66/1000000</f>
        <v>1478.4320547583882</v>
      </c>
      <c r="G66" s="7">
        <f>raw!G66*raw!$N66/1000000</f>
        <v>2507.551173152554</v>
      </c>
      <c r="H66" s="7">
        <f>raw!H66*raw!$N66/1000000</f>
        <v>17858.254217815735</v>
      </c>
      <c r="I66" s="8">
        <f>raw!I66*raw!$M66/1000000</f>
        <v>196.83670861036836</v>
      </c>
      <c r="J66" s="8">
        <f>raw!J66*raw!$M66/1000000</f>
        <v>504.82756508903464</v>
      </c>
      <c r="K66" s="3">
        <v>0.006834349882158716</v>
      </c>
      <c r="L66" s="10">
        <v>2053151</v>
      </c>
      <c r="M66" s="10">
        <f t="shared" si="3"/>
        <v>14031.95229490405</v>
      </c>
      <c r="N66" s="10">
        <f t="shared" si="4"/>
        <v>2039119.047705096</v>
      </c>
    </row>
    <row r="67" spans="1:14" ht="12.75">
      <c r="A67">
        <f t="shared" si="5"/>
        <v>64</v>
      </c>
      <c r="B67" s="7">
        <f>raw!B67*raw!$N67/1000000</f>
        <v>2232.4208768854855</v>
      </c>
      <c r="C67" s="7">
        <f>raw!C67*raw!$N67/1000000</f>
        <v>6722.861563934643</v>
      </c>
      <c r="D67" s="7">
        <f>raw!D67*raw!$N67/1000000</f>
        <v>1386.3806270849173</v>
      </c>
      <c r="E67" s="7">
        <f>raw!E67*raw!$N67/1000000</f>
        <v>3468.1337989863173</v>
      </c>
      <c r="F67" s="7">
        <f>raw!F67*raw!$N67/1000000</f>
        <v>1471.2710343579445</v>
      </c>
      <c r="G67" s="7">
        <f>raw!G67*raw!$N67/1000000</f>
        <v>2519.6095166755404</v>
      </c>
      <c r="H67" s="7">
        <f>raw!H67*raw!$N67/1000000</f>
        <v>18237.684387990652</v>
      </c>
      <c r="I67" s="8">
        <f>raw!I67*raw!$M67/1000000</f>
        <v>59.456116143534324</v>
      </c>
      <c r="J67" s="8">
        <f>raw!J67*raw!$M67/1000000</f>
        <v>437.9149340486721</v>
      </c>
      <c r="K67" s="3">
        <v>0.005446617347557774</v>
      </c>
      <c r="L67" s="10">
        <v>2040053</v>
      </c>
      <c r="M67" s="10">
        <f aca="true" t="shared" si="6" ref="M67:M93">L67*K67</f>
        <v>11111.388059737279</v>
      </c>
      <c r="N67" s="10">
        <f aca="true" t="shared" si="7" ref="N67:N93">L67-M67</f>
        <v>2028941.6119402626</v>
      </c>
    </row>
    <row r="68" spans="1:14" ht="12.75">
      <c r="A68">
        <f aca="true" t="shared" si="8" ref="A68:A93">A67+1</f>
        <v>65</v>
      </c>
      <c r="B68" s="7">
        <f>raw!B68*raw!$N68/1000000</f>
        <v>2268.5811741323337</v>
      </c>
      <c r="C68" s="7">
        <f>raw!C68*raw!$N68/1000000</f>
        <v>5981.892076775305</v>
      </c>
      <c r="D68" s="7">
        <f>raw!D68*raw!$N68/1000000</f>
        <v>1415.7455983943935</v>
      </c>
      <c r="E68" s="7">
        <f>raw!E68*raw!$N68/1000000</f>
        <v>4606.505792522993</v>
      </c>
      <c r="F68" s="7">
        <f>raw!F68*raw!$N68/1000000</f>
        <v>1439.726019393679</v>
      </c>
      <c r="G68" s="7">
        <f>raw!G68*raw!$N68/1000000</f>
        <v>2533.6464756827104</v>
      </c>
      <c r="H68" s="7">
        <f>raw!H68*raw!$N68/1000000</f>
        <v>18614.45449862119</v>
      </c>
      <c r="I68" s="8">
        <f>raw!I68*raw!$M68/1000000</f>
        <v>220.32673511863862</v>
      </c>
      <c r="J68" s="8">
        <f>raw!J68*raw!$M68/1000000</f>
        <v>442.77835189663034</v>
      </c>
      <c r="K68" s="3">
        <v>0.006286839402970076</v>
      </c>
      <c r="L68" s="10">
        <v>2029911</v>
      </c>
      <c r="M68" s="10">
        <f t="shared" si="6"/>
        <v>12761.724459322391</v>
      </c>
      <c r="N68" s="10">
        <f t="shared" si="7"/>
        <v>2017149.2755406776</v>
      </c>
    </row>
    <row r="69" spans="1:14" ht="12.75">
      <c r="A69">
        <f t="shared" si="8"/>
        <v>66</v>
      </c>
      <c r="B69" s="7">
        <f>raw!B69*raw!$N69/1000000</f>
        <v>2121.7582491835096</v>
      </c>
      <c r="C69" s="7">
        <f>raw!C69*raw!$N69/1000000</f>
        <v>4688.407417160351</v>
      </c>
      <c r="D69" s="7">
        <f>raw!D69*raw!$N69/1000000</f>
        <v>1333.2075234960503</v>
      </c>
      <c r="E69" s="7">
        <f>raw!E69*raw!$N69/1000000</f>
        <v>5312.647003575077</v>
      </c>
      <c r="F69" s="7">
        <f>raw!F69*raw!$N69/1000000</f>
        <v>1294.9020786820067</v>
      </c>
      <c r="G69" s="7">
        <f>raw!G69*raw!$N69/1000000</f>
        <v>2350.288394571715</v>
      </c>
      <c r="H69" s="7">
        <f>raw!H69*raw!$N69/1000000</f>
        <v>17492.49989303849</v>
      </c>
      <c r="I69" s="8">
        <f>raw!I69*raw!$M69/1000000</f>
        <v>133.88550211058586</v>
      </c>
      <c r="J69" s="8">
        <f>raw!J69*raw!$M69/1000000</f>
        <v>509.54775471344846</v>
      </c>
      <c r="K69" s="3">
        <v>0.007281346860367902</v>
      </c>
      <c r="L69" s="10">
        <v>1860320</v>
      </c>
      <c r="M69" s="10">
        <f t="shared" si="6"/>
        <v>13545.635191279616</v>
      </c>
      <c r="N69" s="10">
        <f t="shared" si="7"/>
        <v>1846774.3648087203</v>
      </c>
    </row>
    <row r="70" spans="1:14" ht="12.75">
      <c r="A70">
        <f t="shared" si="8"/>
        <v>67</v>
      </c>
      <c r="B70" s="7">
        <f>raw!B70*raw!$N70/1000000</f>
        <v>2211.809215984963</v>
      </c>
      <c r="C70" s="7">
        <f>raw!C70*raw!$N70/1000000</f>
        <v>4122.028826223197</v>
      </c>
      <c r="D70" s="7">
        <f>raw!D70*raw!$N70/1000000</f>
        <v>1406.5577511550723</v>
      </c>
      <c r="E70" s="7">
        <f>raw!E70*raw!$N70/1000000</f>
        <v>6365.408119043245</v>
      </c>
      <c r="F70" s="7">
        <f>raw!F70*raw!$N70/1000000</f>
        <v>1309.6854385881447</v>
      </c>
      <c r="G70" s="7">
        <f>raw!G70*raw!$N70/1000000</f>
        <v>2433.2877284446863</v>
      </c>
      <c r="H70" s="7">
        <f>raw!H70*raw!$N70/1000000</f>
        <v>18312.333463298095</v>
      </c>
      <c r="I70" s="8">
        <f>raw!I70*raw!$M70/1000000</f>
        <v>199.8740864284378</v>
      </c>
      <c r="J70" s="8">
        <f>raw!J70*raw!$M70/1000000</f>
        <v>454.99093180274417</v>
      </c>
      <c r="K70" s="3">
        <v>0.006781543763722176</v>
      </c>
      <c r="L70" s="10">
        <v>1896451</v>
      </c>
      <c r="M70" s="10">
        <f t="shared" si="6"/>
        <v>12860.865452254684</v>
      </c>
      <c r="N70" s="10">
        <f t="shared" si="7"/>
        <v>1883590.1345477453</v>
      </c>
    </row>
    <row r="71" spans="1:14" ht="12.75">
      <c r="A71">
        <f t="shared" si="8"/>
        <v>68</v>
      </c>
      <c r="B71" s="7">
        <f>raw!B71*raw!$N71/1000000</f>
        <v>2217.6267495367574</v>
      </c>
      <c r="C71" s="7">
        <f>raw!C71*raw!$N71/1000000</f>
        <v>3510.816132370087</v>
      </c>
      <c r="D71" s="7">
        <f>raw!D71*raw!$N71/1000000</f>
        <v>1435.5952822187753</v>
      </c>
      <c r="E71" s="7">
        <f>raw!E71*raw!$N71/1000000</f>
        <v>7017.719195100669</v>
      </c>
      <c r="F71" s="7">
        <f>raw!F71*raw!$N71/1000000</f>
        <v>1279.5938194648074</v>
      </c>
      <c r="G71" s="7">
        <f>raw!G71*raw!$N71/1000000</f>
        <v>2423.1121435432046</v>
      </c>
      <c r="H71" s="7">
        <f>raw!H71*raw!$N71/1000000</f>
        <v>18435.13363156074</v>
      </c>
      <c r="I71" s="8">
        <f>raw!I71*raw!$M71/1000000</f>
        <v>180.26522310844413</v>
      </c>
      <c r="J71" s="8">
        <f>raw!J71*raw!$M71/1000000</f>
        <v>610.6858903418678</v>
      </c>
      <c r="K71" s="3">
        <v>0.008808197302768755</v>
      </c>
      <c r="L71" s="10">
        <v>1864515</v>
      </c>
      <c r="M71" s="10">
        <f t="shared" si="6"/>
        <v>16423.015993971883</v>
      </c>
      <c r="N71" s="10">
        <f t="shared" si="7"/>
        <v>1848091.9840060282</v>
      </c>
    </row>
    <row r="72" spans="1:14" ht="12.75">
      <c r="A72">
        <f t="shared" si="8"/>
        <v>69</v>
      </c>
      <c r="B72" s="7">
        <f>raw!B72*raw!$N72/1000000</f>
        <v>2285.9882071612983</v>
      </c>
      <c r="C72" s="7">
        <f>raw!C72*raw!$N72/1000000</f>
        <v>3182.171177862032</v>
      </c>
      <c r="D72" s="7">
        <f>raw!D72*raw!$N72/1000000</f>
        <v>1501.5946870955868</v>
      </c>
      <c r="E72" s="7">
        <f>raw!E72*raw!$N72/1000000</f>
        <v>7713.090399071639</v>
      </c>
      <c r="F72" s="7">
        <f>raw!F72*raw!$N72/1000000</f>
        <v>1303.5400192668867</v>
      </c>
      <c r="G72" s="7">
        <f>raw!G72*raw!$N72/1000000</f>
        <v>2478.329927296599</v>
      </c>
      <c r="H72" s="7">
        <f>raw!H72*raw!$N72/1000000</f>
        <v>19079.14433914389</v>
      </c>
      <c r="I72" s="8">
        <f>raw!I72*raw!$M72/1000000</f>
        <v>181.08395061774243</v>
      </c>
      <c r="J72" s="8">
        <f>raw!J72*raw!$M72/1000000</f>
        <v>651.3562095133603</v>
      </c>
      <c r="K72" s="3">
        <v>0.009249158737465136</v>
      </c>
      <c r="L72" s="10">
        <v>1882348</v>
      </c>
      <c r="M72" s="10">
        <f t="shared" si="6"/>
        <v>17410.135451150025</v>
      </c>
      <c r="N72" s="10">
        <f t="shared" si="7"/>
        <v>1864937.8645488499</v>
      </c>
    </row>
    <row r="73" spans="1:14" ht="12.75">
      <c r="A73">
        <f t="shared" si="8"/>
        <v>70</v>
      </c>
      <c r="B73" s="7">
        <f>raw!B73*raw!$N73/1000000</f>
        <v>2319.385849364055</v>
      </c>
      <c r="C73" s="7">
        <f>raw!C73*raw!$N73/1000000</f>
        <v>2942.014171343226</v>
      </c>
      <c r="D73" s="7">
        <f>raw!D73*raw!$N73/1000000</f>
        <v>1547.351908994642</v>
      </c>
      <c r="E73" s="7">
        <f>raw!E73*raw!$N73/1000000</f>
        <v>8192.486270863796</v>
      </c>
      <c r="F73" s="7">
        <f>raw!F73*raw!$N73/1000000</f>
        <v>1319.0324106287997</v>
      </c>
      <c r="G73" s="7">
        <f>raw!G73*raw!$N73/1000000</f>
        <v>2502.356440371912</v>
      </c>
      <c r="H73" s="7">
        <f>raw!H73*raw!$N73/1000000</f>
        <v>19444.363841621238</v>
      </c>
      <c r="I73" s="8">
        <f>raw!I73*raw!$M73/1000000</f>
        <v>176.1486595663134</v>
      </c>
      <c r="J73" s="8">
        <f>raw!J73*raw!$M73/1000000</f>
        <v>778.2558552377055</v>
      </c>
      <c r="K73" s="3">
        <v>0.010888990978452534</v>
      </c>
      <c r="L73" s="10">
        <v>1875175</v>
      </c>
      <c r="M73" s="10">
        <f t="shared" si="6"/>
        <v>20418.76365801973</v>
      </c>
      <c r="N73" s="10">
        <f t="shared" si="7"/>
        <v>1854756.2363419803</v>
      </c>
    </row>
    <row r="74" spans="1:14" ht="12.75">
      <c r="A74">
        <f t="shared" si="8"/>
        <v>71</v>
      </c>
      <c r="B74" s="7">
        <f>raw!B74*raw!$N74/1000000</f>
        <v>2257.502170002794</v>
      </c>
      <c r="C74" s="7">
        <f>raw!C74*raw!$N74/1000000</f>
        <v>2743.838126249437</v>
      </c>
      <c r="D74" s="7">
        <f>raw!D74*raw!$N74/1000000</f>
        <v>1526.7490311391168</v>
      </c>
      <c r="E74" s="7">
        <f>raw!E74*raw!$N74/1000000</f>
        <v>8281.55849695222</v>
      </c>
      <c r="F74" s="7">
        <f>raw!F74*raw!$N74/1000000</f>
        <v>1271.8952274946496</v>
      </c>
      <c r="G74" s="7">
        <f>raw!G74*raw!$N74/1000000</f>
        <v>2422.7167617275118</v>
      </c>
      <c r="H74" s="7">
        <f>raw!H74*raw!$N74/1000000</f>
        <v>18974.241915375154</v>
      </c>
      <c r="I74" s="8">
        <f>raw!I74*raw!$M74/1000000</f>
        <v>343.0931619324946</v>
      </c>
      <c r="J74" s="8">
        <f>raw!J74*raw!$M74/1000000</f>
        <v>744.7031642262768</v>
      </c>
      <c r="K74" s="3">
        <v>0.011856131715993085</v>
      </c>
      <c r="L74" s="10">
        <v>1788269</v>
      </c>
      <c r="M74" s="10">
        <f t="shared" si="6"/>
        <v>21201.952807627236</v>
      </c>
      <c r="N74" s="10">
        <f t="shared" si="7"/>
        <v>1767067.0471923728</v>
      </c>
    </row>
    <row r="75" spans="1:14" ht="12.75">
      <c r="A75">
        <f t="shared" si="8"/>
        <v>72</v>
      </c>
      <c r="B75" s="7">
        <f>raw!B75*raw!$N75/1000000</f>
        <v>2307.4883015176697</v>
      </c>
      <c r="C75" s="7">
        <f>raw!C75*raw!$N75/1000000</f>
        <v>2727.245408755897</v>
      </c>
      <c r="D75" s="7">
        <f>raw!D75*raw!$N75/1000000</f>
        <v>1574.2298894302796</v>
      </c>
      <c r="E75" s="7">
        <f>raw!E75*raw!$N75/1000000</f>
        <v>8777.90044057495</v>
      </c>
      <c r="F75" s="7">
        <f>raw!F75*raw!$N75/1000000</f>
        <v>1276.7356340256733</v>
      </c>
      <c r="G75" s="7">
        <f>raw!G75*raw!$N75/1000000</f>
        <v>2466.8370465807493</v>
      </c>
      <c r="H75" s="7">
        <f>raw!H75*raw!$N75/1000000</f>
        <v>19454.2398716201</v>
      </c>
      <c r="I75" s="8">
        <f>raw!I75*raw!$M75/1000000</f>
        <v>219.6567620940594</v>
      </c>
      <c r="J75" s="8">
        <f>raw!J75*raw!$M75/1000000</f>
        <v>829.2171107890068</v>
      </c>
      <c r="K75" s="3">
        <v>0.012312661928885884</v>
      </c>
      <c r="L75" s="10">
        <v>1791696</v>
      </c>
      <c r="M75" s="10">
        <f t="shared" si="6"/>
        <v>22060.547127337122</v>
      </c>
      <c r="N75" s="10">
        <f t="shared" si="7"/>
        <v>1769635.4528726628</v>
      </c>
    </row>
    <row r="76" spans="1:14" ht="12.75">
      <c r="A76">
        <f t="shared" si="8"/>
        <v>73</v>
      </c>
      <c r="B76" s="7">
        <f>raw!B76*raw!$N76/1000000</f>
        <v>2255.493879542383</v>
      </c>
      <c r="C76" s="7">
        <f>raw!C76*raw!$N76/1000000</f>
        <v>2630.140361496888</v>
      </c>
      <c r="D76" s="7">
        <f>raw!D76*raw!$N76/1000000</f>
        <v>1550.3242269671518</v>
      </c>
      <c r="E76" s="7">
        <f>raw!E76*raw!$N76/1000000</f>
        <v>8879.63784842642</v>
      </c>
      <c r="F76" s="7">
        <f>raw!F76*raw!$N76/1000000</f>
        <v>1234.7792862774027</v>
      </c>
      <c r="G76" s="7">
        <f>raw!G76*raw!$N76/1000000</f>
        <v>2403.875990490021</v>
      </c>
      <c r="H76" s="7">
        <f>raw!H76*raw!$N76/1000000</f>
        <v>19074.708817264218</v>
      </c>
      <c r="I76" s="8">
        <f>raw!I76*raw!$M76/1000000</f>
        <v>598.0167444894457</v>
      </c>
      <c r="J76" s="8">
        <f>raw!J76*raw!$M76/1000000</f>
        <v>988.3800822778333</v>
      </c>
      <c r="K76" s="3">
        <v>0.017099304629883162</v>
      </c>
      <c r="L76" s="10">
        <v>1725168</v>
      </c>
      <c r="M76" s="10">
        <f t="shared" si="6"/>
        <v>29499.173169726277</v>
      </c>
      <c r="N76" s="10">
        <f t="shared" si="7"/>
        <v>1695668.8268302737</v>
      </c>
    </row>
    <row r="77" spans="1:14" ht="12.75">
      <c r="A77">
        <f t="shared" si="8"/>
        <v>74</v>
      </c>
      <c r="B77" s="7">
        <f>raw!B77*raw!$N77/1000000</f>
        <v>2234.3326309569147</v>
      </c>
      <c r="C77" s="7">
        <f>raw!C77*raw!$N77/1000000</f>
        <v>2550.9696088739497</v>
      </c>
      <c r="D77" s="7">
        <f>raw!D77*raw!$N77/1000000</f>
        <v>1550.0443036856932</v>
      </c>
      <c r="E77" s="7">
        <f>raw!E77*raw!$N77/1000000</f>
        <v>9022.341515693002</v>
      </c>
      <c r="F77" s="7">
        <f>raw!F77*raw!$N77/1000000</f>
        <v>1224.174934841772</v>
      </c>
      <c r="G77" s="7">
        <f>raw!G77*raw!$N77/1000000</f>
        <v>2361.0946726215457</v>
      </c>
      <c r="H77" s="7">
        <f>raw!H77*raw!$N77/1000000</f>
        <v>18939.40605268491</v>
      </c>
      <c r="I77" s="8">
        <f>raw!I77*raw!$M77/1000000</f>
        <v>522.9505810017465</v>
      </c>
      <c r="J77" s="8">
        <f>raw!J77*raw!$M77/1000000</f>
        <v>1054.9840845738706</v>
      </c>
      <c r="K77" s="3">
        <v>0.018118726931197985</v>
      </c>
      <c r="L77" s="10">
        <v>1677133</v>
      </c>
      <c r="M77" s="10">
        <f t="shared" si="6"/>
        <v>30387.51485430087</v>
      </c>
      <c r="N77" s="10">
        <f t="shared" si="7"/>
        <v>1646745.4851456992</v>
      </c>
    </row>
    <row r="78" spans="1:14" ht="12.75">
      <c r="A78">
        <f t="shared" si="8"/>
        <v>75</v>
      </c>
      <c r="B78" s="7">
        <f>raw!B78*raw!$N78/1000000</f>
        <v>2232.8804506364277</v>
      </c>
      <c r="C78" s="7">
        <f>raw!C78*raw!$N78/1000000</f>
        <v>2510.8409287252334</v>
      </c>
      <c r="D78" s="7">
        <f>raw!D78*raw!$N78/1000000</f>
        <v>1561.5591105553622</v>
      </c>
      <c r="E78" s="7">
        <f>raw!E78*raw!$N78/1000000</f>
        <v>9187.016544500051</v>
      </c>
      <c r="F78" s="7">
        <f>raw!F78*raw!$N78/1000000</f>
        <v>1229.772624223741</v>
      </c>
      <c r="G78" s="7">
        <f>raw!G78*raw!$N78/1000000</f>
        <v>2330.3636578510536</v>
      </c>
      <c r="H78" s="7">
        <f>raw!H78*raw!$N78/1000000</f>
        <v>18948.675661945956</v>
      </c>
      <c r="I78" s="8">
        <f>raw!I78*raw!$M78/1000000</f>
        <v>634.0126632670292</v>
      </c>
      <c r="J78" s="8">
        <f>raw!J78*raw!$M78/1000000</f>
        <v>1384.7466892584487</v>
      </c>
      <c r="K78" s="3">
        <v>0.02384689420762993</v>
      </c>
      <c r="L78" s="10">
        <v>1651641</v>
      </c>
      <c r="M78" s="10">
        <f t="shared" si="6"/>
        <v>39386.508195984105</v>
      </c>
      <c r="N78" s="10">
        <f t="shared" si="7"/>
        <v>1612254.4918040158</v>
      </c>
    </row>
    <row r="79" spans="1:14" ht="12.75">
      <c r="A79">
        <f t="shared" si="8"/>
        <v>76</v>
      </c>
      <c r="B79" s="7">
        <f>raw!B79*raw!$N79/1000000</f>
        <v>2143.448464320992</v>
      </c>
      <c r="C79" s="7">
        <f>raw!C79*raw!$N79/1000000</f>
        <v>2360.172087279525</v>
      </c>
      <c r="D79" s="7">
        <f>raw!D79*raw!$N79/1000000</f>
        <v>1511.6324717671305</v>
      </c>
      <c r="E79" s="7">
        <f>raw!E79*raw!$N79/1000000</f>
        <v>8897.732712069232</v>
      </c>
      <c r="F79" s="7">
        <f>raw!F79*raw!$N79/1000000</f>
        <v>1195.7178417557698</v>
      </c>
      <c r="G79" s="7">
        <f>raw!G79*raw!$N79/1000000</f>
        <v>2201.0416664380314</v>
      </c>
      <c r="H79" s="7">
        <f>raw!H79*raw!$N79/1000000</f>
        <v>18195.34968501498</v>
      </c>
      <c r="I79" s="8">
        <f>raw!I79*raw!$M79/1000000</f>
        <v>800.8367184096662</v>
      </c>
      <c r="J79" s="8">
        <f>raw!J79*raw!$M79/1000000</f>
        <v>1380.3514579695136</v>
      </c>
      <c r="K79" s="3">
        <v>0.026256912239545755</v>
      </c>
      <c r="L79" s="10">
        <v>1556567</v>
      </c>
      <c r="M79" s="10">
        <f t="shared" si="6"/>
        <v>40870.64311397302</v>
      </c>
      <c r="N79" s="10">
        <f t="shared" si="7"/>
        <v>1515696.356886027</v>
      </c>
    </row>
    <row r="80" spans="1:14" ht="12.75">
      <c r="A80">
        <f t="shared" si="8"/>
        <v>77</v>
      </c>
      <c r="B80" s="7">
        <f>raw!B80*raw!$N80/1000000</f>
        <v>2051.1195166547423</v>
      </c>
      <c r="C80" s="7">
        <f>raw!C80*raw!$N80/1000000</f>
        <v>2177.213042955168</v>
      </c>
      <c r="D80" s="7">
        <f>raw!D80*raw!$N80/1000000</f>
        <v>1461.1655249946677</v>
      </c>
      <c r="E80" s="7">
        <f>raw!E80*raw!$N80/1000000</f>
        <v>8559.504967192608</v>
      </c>
      <c r="F80" s="7">
        <f>raw!F80*raw!$N80/1000000</f>
        <v>1169.133755856522</v>
      </c>
      <c r="G80" s="7">
        <f>raw!G80*raw!$N80/1000000</f>
        <v>2063.4052929206173</v>
      </c>
      <c r="H80" s="7">
        <f>raw!H80*raw!$N80/1000000</f>
        <v>17405.476773973325</v>
      </c>
      <c r="I80" s="8">
        <f>raw!I80*raw!$M80/1000000</f>
        <v>867.8775947058919</v>
      </c>
      <c r="J80" s="8">
        <f>raw!J80*raw!$M80/1000000</f>
        <v>1351.6664587437863</v>
      </c>
      <c r="K80" s="3">
        <v>0.027943189435266018</v>
      </c>
      <c r="L80" s="10">
        <v>1460781</v>
      </c>
      <c r="M80" s="10">
        <f t="shared" si="6"/>
        <v>40818.88020643733</v>
      </c>
      <c r="N80" s="10">
        <f t="shared" si="7"/>
        <v>1419962.1197935627</v>
      </c>
    </row>
    <row r="81" spans="1:14" ht="12.75">
      <c r="A81">
        <f t="shared" si="8"/>
        <v>78</v>
      </c>
      <c r="B81" s="7">
        <f>raw!B81*raw!$N81/1000000</f>
        <v>2046.0001421867755</v>
      </c>
      <c r="C81" s="7">
        <f>raw!C81*raw!$N81/1000000</f>
        <v>2074.9480883820956</v>
      </c>
      <c r="D81" s="7">
        <f>raw!D81*raw!$N81/1000000</f>
        <v>1471.520156630479</v>
      </c>
      <c r="E81" s="7">
        <f>raw!E81*raw!$N81/1000000</f>
        <v>8559.2796484356</v>
      </c>
      <c r="F81" s="7">
        <f>raw!F81*raw!$N81/1000000</f>
        <v>1191.6700210906845</v>
      </c>
      <c r="G81" s="7">
        <f>raw!G81*raw!$N81/1000000</f>
        <v>2000.4464243110651</v>
      </c>
      <c r="H81" s="7">
        <f>raw!H81*raw!$N81/1000000</f>
        <v>17359.96778940101</v>
      </c>
      <c r="I81" s="8">
        <f>raw!I81*raw!$M81/1000000</f>
        <v>999.7342678299253</v>
      </c>
      <c r="J81" s="8">
        <f>raw!J81*raw!$M81/1000000</f>
        <v>1438.473090258506</v>
      </c>
      <c r="K81" s="3">
        <v>0.03084387093909959</v>
      </c>
      <c r="L81" s="10">
        <v>1431916</v>
      </c>
      <c r="M81" s="10">
        <f t="shared" si="6"/>
        <v>44165.83229963173</v>
      </c>
      <c r="N81" s="10">
        <f t="shared" si="7"/>
        <v>1387750.1677003682</v>
      </c>
    </row>
    <row r="82" spans="1:14" ht="12.75">
      <c r="A82">
        <f t="shared" si="8"/>
        <v>79</v>
      </c>
      <c r="B82" s="7">
        <f>raw!B82*raw!$N82/1000000</f>
        <v>1896.5811653246224</v>
      </c>
      <c r="C82" s="7">
        <f>raw!C82*raw!$N82/1000000</f>
        <v>1850.3871402637762</v>
      </c>
      <c r="D82" s="7">
        <f>raw!D82*raw!$N82/1000000</f>
        <v>1377.0588533727846</v>
      </c>
      <c r="E82" s="7">
        <f>raw!E82*raw!$N82/1000000</f>
        <v>7975.117685392395</v>
      </c>
      <c r="F82" s="7">
        <f>raw!F82*raw!$N82/1000000</f>
        <v>1132.0923346184522</v>
      </c>
      <c r="G82" s="7">
        <f>raw!G82*raw!$N82/1000000</f>
        <v>1807.5773909585128</v>
      </c>
      <c r="H82" s="7">
        <f>raw!H82*raw!$N82/1000000</f>
        <v>16109.895181559885</v>
      </c>
      <c r="I82" s="8">
        <f>raw!I82*raw!$M82/1000000</f>
        <v>1164.2915837219798</v>
      </c>
      <c r="J82" s="8">
        <f>raw!J82*raw!$M82/1000000</f>
        <v>1729.7802225319128</v>
      </c>
      <c r="K82" s="3">
        <v>0.04011588241079401</v>
      </c>
      <c r="L82" s="10">
        <v>1314908</v>
      </c>
      <c r="M82" s="10">
        <f t="shared" si="6"/>
        <v>52748.69470901233</v>
      </c>
      <c r="N82" s="10">
        <f t="shared" si="7"/>
        <v>1262159.3052909877</v>
      </c>
    </row>
    <row r="83" spans="1:14" ht="12.75">
      <c r="A83">
        <f t="shared" si="8"/>
        <v>80</v>
      </c>
      <c r="B83" s="7">
        <f>raw!B83*raw!$N83/1000000</f>
        <v>1763.454737902753</v>
      </c>
      <c r="C83" s="7">
        <f>raw!C83*raw!$N83/1000000</f>
        <v>1655.6924903478412</v>
      </c>
      <c r="D83" s="7">
        <f>raw!D83*raw!$N83/1000000</f>
        <v>1293.4186102512501</v>
      </c>
      <c r="E83" s="7">
        <f>raw!E83*raw!$N83/1000000</f>
        <v>7444.304016876056</v>
      </c>
      <c r="F83" s="7">
        <f>raw!F83*raw!$N83/1000000</f>
        <v>1084.365391179622</v>
      </c>
      <c r="G83" s="7">
        <f>raw!G83*raw!$N83/1000000</f>
        <v>1645.7845465834725</v>
      </c>
      <c r="H83" s="7">
        <f>raw!H83*raw!$N83/1000000</f>
        <v>14998.179744194254</v>
      </c>
      <c r="I83" s="8">
        <f>raw!I83*raw!$M83/1000000</f>
        <v>1584.7368095608126</v>
      </c>
      <c r="J83" s="8">
        <f>raw!J83*raw!$M83/1000000</f>
        <v>1666.0722741187508</v>
      </c>
      <c r="K83" s="3">
        <v>0.04573748000685979</v>
      </c>
      <c r="L83" s="10">
        <v>1207365</v>
      </c>
      <c r="M83" s="10">
        <f t="shared" si="6"/>
        <v>55221.83254848227</v>
      </c>
      <c r="N83" s="10">
        <f t="shared" si="7"/>
        <v>1152143.1674515177</v>
      </c>
    </row>
    <row r="84" spans="1:14" ht="12.75">
      <c r="A84">
        <f t="shared" si="8"/>
        <v>81</v>
      </c>
      <c r="B84" s="7">
        <f>raw!B84*raw!$N84/1000000</f>
        <v>1582.9358990128662</v>
      </c>
      <c r="C84" s="7">
        <f>raw!C84*raw!$N84/1000000</f>
        <v>1410.033711897822</v>
      </c>
      <c r="D84" s="7">
        <f>raw!D84*raw!$N84/1000000</f>
        <v>1173.8700648825159</v>
      </c>
      <c r="E84" s="7">
        <f>raw!E84*raw!$N84/1000000</f>
        <v>6709.253236834617</v>
      </c>
      <c r="F84" s="7">
        <f>raw!F84*raw!$N84/1000000</f>
        <v>1004.0270460798358</v>
      </c>
      <c r="G84" s="7">
        <f>raw!G84*raw!$N84/1000000</f>
        <v>1449.1597106654401</v>
      </c>
      <c r="H84" s="7">
        <f>raw!H84*raw!$N84/1000000</f>
        <v>13489.179262721585</v>
      </c>
      <c r="I84" s="8">
        <f>raw!I84*raw!$M84/1000000</f>
        <v>1593.731816390772</v>
      </c>
      <c r="J84" s="8">
        <f>raw!J84*raw!$M84/1000000</f>
        <v>1670.8783763121871</v>
      </c>
      <c r="K84" s="3">
        <v>0.05169851563958782</v>
      </c>
      <c r="L84" s="10">
        <v>1072048</v>
      </c>
      <c r="M84" s="10">
        <f t="shared" si="6"/>
        <v>55423.29029438885</v>
      </c>
      <c r="N84" s="10">
        <f t="shared" si="7"/>
        <v>1016624.7097056111</v>
      </c>
    </row>
    <row r="85" spans="1:14" ht="12.75">
      <c r="A85">
        <f t="shared" si="8"/>
        <v>82</v>
      </c>
      <c r="B85" s="7">
        <f>raw!B85*raw!$N85/1000000</f>
        <v>1453.4310149914413</v>
      </c>
      <c r="C85" s="7">
        <f>raw!C85*raw!$N85/1000000</f>
        <v>1236.1187380922663</v>
      </c>
      <c r="D85" s="7">
        <f>raw!D85*raw!$N85/1000000</f>
        <v>1090.8373607587896</v>
      </c>
      <c r="E85" s="7">
        <f>raw!E85*raw!$N85/1000000</f>
        <v>6184.448857469314</v>
      </c>
      <c r="F85" s="7">
        <f>raw!F85*raw!$N85/1000000</f>
        <v>947.2671191094154</v>
      </c>
      <c r="G85" s="7">
        <f>raw!G85*raw!$N85/1000000</f>
        <v>1284.1877365632108</v>
      </c>
      <c r="H85" s="7">
        <f>raw!H85*raw!$N85/1000000</f>
        <v>12413.789156927456</v>
      </c>
      <c r="I85" s="8">
        <f>raw!I85*raw!$M85/1000000</f>
        <v>1648.13553067689</v>
      </c>
      <c r="J85" s="8">
        <f>raw!J85*raw!$M85/1000000</f>
        <v>1969.3988005190595</v>
      </c>
      <c r="K85" s="3">
        <v>0.06431584619853743</v>
      </c>
      <c r="L85" s="10">
        <v>981562</v>
      </c>
      <c r="M85" s="10">
        <f t="shared" si="6"/>
        <v>63129.9906263288</v>
      </c>
      <c r="N85" s="10">
        <f t="shared" si="7"/>
        <v>918432.0093736711</v>
      </c>
    </row>
    <row r="86" spans="1:14" ht="12.75">
      <c r="A86">
        <f t="shared" si="8"/>
        <v>83</v>
      </c>
      <c r="B86" s="7">
        <f>raw!B86*raw!$N86/1000000</f>
        <v>1315.9534059294317</v>
      </c>
      <c r="C86" s="7">
        <f>raw!C86*raw!$N86/1000000</f>
        <v>1073.8713503778017</v>
      </c>
      <c r="D86" s="7">
        <f>raw!D86*raw!$N86/1000000</f>
        <v>998.4657014564489</v>
      </c>
      <c r="E86" s="7">
        <f>raw!E86*raw!$N86/1000000</f>
        <v>5620.1468776256315</v>
      </c>
      <c r="F86" s="7">
        <f>raw!F86*raw!$N86/1000000</f>
        <v>877.8941340160222</v>
      </c>
      <c r="G86" s="7">
        <f>raw!G86*raw!$N86/1000000</f>
        <v>1069.770821869266</v>
      </c>
      <c r="H86" s="7">
        <f>raw!H86*raw!$N86/1000000</f>
        <v>11260.684465575512</v>
      </c>
      <c r="I86" s="8">
        <f>raw!I86*raw!$M86/1000000</f>
        <v>1682.797192023728</v>
      </c>
      <c r="J86" s="8">
        <f>raw!J86*raw!$M86/1000000</f>
        <v>2025.5237276738426</v>
      </c>
      <c r="K86" s="3">
        <v>0.0733943085981911</v>
      </c>
      <c r="L86" s="10">
        <v>883063</v>
      </c>
      <c r="M86" s="10">
        <f t="shared" si="6"/>
        <v>64811.79833364442</v>
      </c>
      <c r="N86" s="10">
        <f t="shared" si="7"/>
        <v>818251.2016663556</v>
      </c>
    </row>
    <row r="87" spans="1:14" ht="12.75">
      <c r="A87">
        <f t="shared" si="8"/>
        <v>84</v>
      </c>
      <c r="B87" s="7">
        <f>raw!B87*raw!$N87/1000000</f>
        <v>1195.8298598112758</v>
      </c>
      <c r="C87" s="7">
        <f>raw!C87*raw!$N87/1000000</f>
        <v>929.6760969825872</v>
      </c>
      <c r="D87" s="7">
        <f>raw!D87*raw!$N87/1000000</f>
        <v>917.080991053142</v>
      </c>
      <c r="E87" s="7">
        <f>raw!E87*raw!$N87/1000000</f>
        <v>5123.306701983742</v>
      </c>
      <c r="F87" s="7">
        <f>raw!F87*raw!$N87/1000000</f>
        <v>810.9170445876078</v>
      </c>
      <c r="G87" s="7">
        <f>raw!G87*raw!$N87/1000000</f>
        <v>903.6820915580449</v>
      </c>
      <c r="H87" s="7">
        <f>raw!H87*raw!$N87/1000000</f>
        <v>10247.027735144911</v>
      </c>
      <c r="I87" s="8">
        <f>raw!I87*raw!$M87/1000000</f>
        <v>2012.5590779969957</v>
      </c>
      <c r="J87" s="8">
        <f>raw!J87*raw!$M87/1000000</f>
        <v>2098.790090876483</v>
      </c>
      <c r="K87" s="3">
        <v>0.08700409852373563</v>
      </c>
      <c r="L87" s="10">
        <v>801329</v>
      </c>
      <c r="M87" s="10">
        <f t="shared" si="6"/>
        <v>69718.90726592655</v>
      </c>
      <c r="N87" s="10">
        <f t="shared" si="7"/>
        <v>731610.0927340734</v>
      </c>
    </row>
    <row r="88" spans="1:14" ht="12.75">
      <c r="A88">
        <f t="shared" si="8"/>
        <v>85</v>
      </c>
      <c r="B88" s="7">
        <f>raw!B88*raw!$N88/1000000</f>
        <v>1088.6649955578498</v>
      </c>
      <c r="C88" s="7">
        <f>raw!C88*raw!$N88/1000000</f>
        <v>809.4348079632039</v>
      </c>
      <c r="D88" s="7">
        <f>raw!D88*raw!$N88/1000000</f>
        <v>843.6654616568401</v>
      </c>
      <c r="E88" s="7">
        <f>raw!E88*raw!$N88/1000000</f>
        <v>4683.671375180828</v>
      </c>
      <c r="F88" s="7">
        <f>raw!F88*raw!$N88/1000000</f>
        <v>747.2730890017618</v>
      </c>
      <c r="G88" s="7">
        <f>raw!G88*raw!$N88/1000000</f>
        <v>741.4127806376111</v>
      </c>
      <c r="H88" s="7">
        <f>raw!H88*raw!$N88/1000000</f>
        <v>9340.823714023372</v>
      </c>
      <c r="I88" s="8">
        <f>raw!I88*raw!$M88/1000000</f>
        <v>2224.5894376813385</v>
      </c>
      <c r="J88" s="8">
        <f>raw!J88*raw!$M88/1000000</f>
        <v>2219.3161703912024</v>
      </c>
      <c r="K88" s="3">
        <v>0.10222204458891954</v>
      </c>
      <c r="L88" s="10">
        <v>730194</v>
      </c>
      <c r="M88" s="10">
        <f t="shared" si="6"/>
        <v>74641.92362656152</v>
      </c>
      <c r="N88" s="10">
        <f t="shared" si="7"/>
        <v>655552.0763734385</v>
      </c>
    </row>
    <row r="89" spans="1:14" ht="12.75">
      <c r="A89">
        <f t="shared" si="8"/>
        <v>86</v>
      </c>
      <c r="B89" s="7">
        <f>raw!B89*raw!$N89/1000000</f>
        <v>938.2759086498008</v>
      </c>
      <c r="C89" s="7">
        <f>raw!C89*raw!$N89/1000000</f>
        <v>678.3061140712945</v>
      </c>
      <c r="D89" s="7">
        <f>raw!D89*raw!$N89/1000000</f>
        <v>734.5275552585055</v>
      </c>
      <c r="E89" s="7">
        <f>raw!E89*raw!$N89/1000000</f>
        <v>4058.22827563669</v>
      </c>
      <c r="F89" s="7">
        <f>raw!F89*raw!$N89/1000000</f>
        <v>648.7136660532555</v>
      </c>
      <c r="G89" s="7">
        <f>raw!G89*raw!$N89/1000000</f>
        <v>576.0039985057289</v>
      </c>
      <c r="H89" s="7">
        <f>raw!H89*raw!$N89/1000000</f>
        <v>8058.991313786505</v>
      </c>
      <c r="I89" s="8">
        <f>raw!I89*raw!$M89/1000000</f>
        <v>2460.0447976875266</v>
      </c>
      <c r="J89" s="8">
        <f>raw!J89*raw!$M89/1000000</f>
        <v>2305.2839028234666</v>
      </c>
      <c r="K89" s="3">
        <v>0.12431009735707206</v>
      </c>
      <c r="L89" s="10">
        <v>635154</v>
      </c>
      <c r="M89" s="10">
        <f t="shared" si="6"/>
        <v>78956.05557673375</v>
      </c>
      <c r="N89" s="10">
        <f t="shared" si="7"/>
        <v>556197.9444232662</v>
      </c>
    </row>
    <row r="90" spans="1:14" ht="12.75">
      <c r="A90">
        <f t="shared" si="8"/>
        <v>87</v>
      </c>
      <c r="B90" s="7">
        <f>raw!B90*raw!$N90/1000000</f>
        <v>829.9977911083151</v>
      </c>
      <c r="C90" s="7">
        <f>raw!C90*raw!$N90/1000000</f>
        <v>585.9966068071311</v>
      </c>
      <c r="D90" s="7">
        <f>raw!D90*raw!$N90/1000000</f>
        <v>656.1454599770975</v>
      </c>
      <c r="E90" s="7">
        <f>raw!E90*raw!$N90/1000000</f>
        <v>3615.0063198927</v>
      </c>
      <c r="F90" s="7">
        <f>raw!F90*raw!$N90/1000000</f>
        <v>575.805827175879</v>
      </c>
      <c r="G90" s="7">
        <f>raw!G90*raw!$N90/1000000</f>
        <v>478.5728039370824</v>
      </c>
      <c r="H90" s="7">
        <f>raw!H90*raw!$N90/1000000</f>
        <v>7134.873669730395</v>
      </c>
      <c r="I90" s="8">
        <f>raw!I90*raw!$M90/1000000</f>
        <v>2026.8902889146702</v>
      </c>
      <c r="J90" s="8">
        <f>raw!J90*raw!$M90/1000000</f>
        <v>2225.288858452919</v>
      </c>
      <c r="K90" s="3">
        <v>0.13080492358222368</v>
      </c>
      <c r="L90" s="10">
        <v>557330</v>
      </c>
      <c r="M90" s="10">
        <f t="shared" si="6"/>
        <v>72901.50806008073</v>
      </c>
      <c r="N90" s="10">
        <f t="shared" si="7"/>
        <v>484428.4919399193</v>
      </c>
    </row>
    <row r="91" spans="1:14" ht="12.75">
      <c r="A91">
        <f t="shared" si="8"/>
        <v>88</v>
      </c>
      <c r="B91" s="7">
        <f>raw!B91*raw!$N91/1000000</f>
        <v>679.647086505934</v>
      </c>
      <c r="C91" s="7">
        <f>raw!C91*raw!$N91/1000000</f>
        <v>469.0860852131376</v>
      </c>
      <c r="D91" s="7">
        <f>raw!D91*raw!$N91/1000000</f>
        <v>542.3953545002505</v>
      </c>
      <c r="E91" s="7">
        <f>raw!E91*raw!$N91/1000000</f>
        <v>2984.064091432334</v>
      </c>
      <c r="F91" s="7">
        <f>raw!F91*raw!$N91/1000000</f>
        <v>472.017646630852</v>
      </c>
      <c r="G91" s="7">
        <f>raw!G91*raw!$N91/1000000</f>
        <v>376.9739448466586</v>
      </c>
      <c r="H91" s="7">
        <f>raw!H91*raw!$N91/1000000</f>
        <v>5846.634082306343</v>
      </c>
      <c r="I91" s="8">
        <f>raw!I91*raw!$M91/1000000</f>
        <v>2488.4342470241945</v>
      </c>
      <c r="J91" s="8">
        <f>raw!J91*raw!$M91/1000000</f>
        <v>2122.704249168293</v>
      </c>
      <c r="K91" s="3">
        <v>0.1607589229917689</v>
      </c>
      <c r="L91" s="10">
        <v>465481</v>
      </c>
      <c r="M91" s="10">
        <f t="shared" si="6"/>
        <v>74830.22423313158</v>
      </c>
      <c r="N91" s="10">
        <f t="shared" si="7"/>
        <v>390650.77576686844</v>
      </c>
    </row>
    <row r="92" spans="1:14" ht="12.75">
      <c r="A92">
        <f t="shared" si="8"/>
        <v>89</v>
      </c>
      <c r="B92" s="7">
        <f>raw!B92*raw!$N92/1000000</f>
        <v>588.3005952359358</v>
      </c>
      <c r="C92" s="7">
        <f>raw!C92*raw!$N92/1000000</f>
        <v>397.6905969628639</v>
      </c>
      <c r="D92" s="7">
        <f>raw!D92*raw!$N92/1000000</f>
        <v>473.7932477099248</v>
      </c>
      <c r="E92" s="7">
        <f>raw!E92*raw!$N92/1000000</f>
        <v>2604.7730186120343</v>
      </c>
      <c r="F92" s="7">
        <f>raw!F92*raw!$N92/1000000</f>
        <v>408.4334604599181</v>
      </c>
      <c r="G92" s="7">
        <f>raw!G92*raw!$N92/1000000</f>
        <v>309.64174839122575</v>
      </c>
      <c r="H92" s="7">
        <f>raw!H92*raw!$N92/1000000</f>
        <v>5063.967187190342</v>
      </c>
      <c r="I92" s="8">
        <f>raw!I92*raw!$M92/1000000</f>
        <v>2240.1012202729394</v>
      </c>
      <c r="J92" s="8">
        <f>raw!J92*raw!$M92/1000000</f>
        <v>1961.5968961102342</v>
      </c>
      <c r="K92" s="3">
        <v>0.17075191064386225</v>
      </c>
      <c r="L92" s="10">
        <v>401659</v>
      </c>
      <c r="M92" s="10">
        <f t="shared" si="6"/>
        <v>68584.04167730307</v>
      </c>
      <c r="N92" s="10">
        <f t="shared" si="7"/>
        <v>333074.9583226969</v>
      </c>
    </row>
    <row r="93" spans="1:14" ht="12.75">
      <c r="A93">
        <f t="shared" si="8"/>
        <v>90</v>
      </c>
      <c r="B93" s="7">
        <f>raw!B93*raw!$N93/1000000</f>
        <v>1918.1268420050296</v>
      </c>
      <c r="C93" s="7">
        <f>raw!C93*raw!$N93/1000000</f>
        <v>1270.2347005648735</v>
      </c>
      <c r="D93" s="7">
        <f>raw!D93*raw!$N93/1000000</f>
        <v>1558.3782407319695</v>
      </c>
      <c r="E93" s="7">
        <f>raw!E93*raw!$N93/1000000</f>
        <v>8561.641975295914</v>
      </c>
      <c r="F93" s="7">
        <f>raw!F93*raw!$N93/1000000</f>
        <v>1331.2237647834843</v>
      </c>
      <c r="G93" s="7">
        <f>raw!G93*raw!$N93/1000000</f>
        <v>956.8401657656804</v>
      </c>
      <c r="H93" s="7">
        <f>raw!H93*raw!$N93/1000000</f>
        <v>16520.757098195823</v>
      </c>
      <c r="I93" s="8">
        <f>raw!I93*raw!$M93/1000000</f>
        <v>12357.88431283729</v>
      </c>
      <c r="J93" s="8">
        <f>raw!J93*raw!$M93/1000000</f>
        <v>10883.116159000001</v>
      </c>
      <c r="K93" s="3">
        <v>0.262</v>
      </c>
      <c r="L93" s="10">
        <v>1449769</v>
      </c>
      <c r="M93" s="10">
        <f t="shared" si="6"/>
        <v>379839.478</v>
      </c>
      <c r="N93" s="10">
        <f t="shared" si="7"/>
        <v>1069929.5219999999</v>
      </c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9.140625" defaultRowHeight="12.75"/>
  <cols>
    <col min="1" max="1" width="17.140625" style="0" customWidth="1"/>
    <col min="2" max="7" width="9.28125" style="0" bestFit="1" customWidth="1"/>
    <col min="8" max="8" width="10.140625" style="0" bestFit="1" customWidth="1"/>
    <col min="9" max="10" width="9.28125" style="0" bestFit="1" customWidth="1"/>
  </cols>
  <sheetData>
    <row r="1" spans="2:10" ht="12.75">
      <c r="B1" s="1" t="s">
        <v>8</v>
      </c>
      <c r="C1" s="1"/>
      <c r="D1" s="1"/>
      <c r="E1" s="1"/>
      <c r="F1" s="1"/>
      <c r="G1" s="1"/>
      <c r="H1" s="1"/>
      <c r="I1" s="2" t="s">
        <v>11</v>
      </c>
      <c r="J1" s="2"/>
    </row>
    <row r="2" spans="1:10" ht="12.75">
      <c r="A2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9</v>
      </c>
      <c r="J2" s="2" t="s">
        <v>10</v>
      </c>
    </row>
    <row r="3" spans="1:10" ht="12.75">
      <c r="A3" t="s">
        <v>16</v>
      </c>
      <c r="B3" s="11">
        <f>SUM(aggregate!B3:B93)</f>
        <v>159583.613180408</v>
      </c>
      <c r="C3" s="11">
        <f>SUM(aggregate!C3:C93)</f>
        <v>446554.2273761589</v>
      </c>
      <c r="D3" s="11">
        <f>SUM(aggregate!D3:D93)</f>
        <v>103860.87199211743</v>
      </c>
      <c r="E3" s="11">
        <f>SUM(aggregate!E3:E93)</f>
        <v>209028.06591042198</v>
      </c>
      <c r="F3" s="11">
        <f>SUM(aggregate!F3:F93)</f>
        <v>160769.6476862144</v>
      </c>
      <c r="G3" s="11">
        <f>SUM(aggregate!G3:G93)</f>
        <v>169141.25851861777</v>
      </c>
      <c r="H3" s="11">
        <f>SUM(aggregate!H3:H93)</f>
        <v>1263073.7134254242</v>
      </c>
      <c r="I3" s="11">
        <f>SUM(aggregate!I3:I93)</f>
        <v>41432.02644745848</v>
      </c>
      <c r="J3" s="11">
        <f>SUM(aggregate!J3:J93)</f>
        <v>51573.88500004854</v>
      </c>
    </row>
    <row r="4" spans="1:10" ht="12.75">
      <c r="A4" t="s">
        <v>95</v>
      </c>
      <c r="B4" s="10">
        <f>'control totals'!B6</f>
        <v>164015</v>
      </c>
      <c r="C4" s="10">
        <f>'control totals'!C6</f>
        <v>446969</v>
      </c>
      <c r="D4" s="10">
        <f>'control totals'!D6</f>
        <v>104394</v>
      </c>
      <c r="E4" s="10">
        <f>'control totals'!E6</f>
        <v>214958</v>
      </c>
      <c r="F4" s="10">
        <f>'control totals'!F6</f>
        <v>161498</v>
      </c>
      <c r="G4" s="10">
        <f>'control totals'!G6</f>
        <v>171406</v>
      </c>
      <c r="H4" s="10">
        <f>'control totals'!H6</f>
        <v>1263241</v>
      </c>
      <c r="I4" s="10">
        <f>SUM('control totals'!B5:D5)</f>
        <v>40965</v>
      </c>
      <c r="J4" s="10">
        <f>SUM('control totals'!E5:G5)</f>
        <v>54305</v>
      </c>
    </row>
    <row r="5" spans="1:10" ht="12.75">
      <c r="A5" t="s">
        <v>96</v>
      </c>
      <c r="B5" s="15">
        <f>B4/B3</f>
        <v>1.0277684326810068</v>
      </c>
      <c r="C5" s="15">
        <f aca="true" t="shared" si="0" ref="C5:J5">C4/C3</f>
        <v>1.000928829240467</v>
      </c>
      <c r="D5" s="15">
        <f t="shared" si="0"/>
        <v>1.0051330977456363</v>
      </c>
      <c r="E5" s="15">
        <f t="shared" si="0"/>
        <v>1.0283690807918553</v>
      </c>
      <c r="F5" s="15">
        <f t="shared" si="0"/>
        <v>1.0045304093419871</v>
      </c>
      <c r="G5" s="15">
        <f t="shared" si="0"/>
        <v>1.0133896454432076</v>
      </c>
      <c r="H5" s="15">
        <f t="shared" si="0"/>
        <v>1.0001324440314114</v>
      </c>
      <c r="I5" s="15">
        <f t="shared" si="0"/>
        <v>0.9887278878803881</v>
      </c>
      <c r="J5" s="15">
        <f t="shared" si="0"/>
        <v>1.0529553862376062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E10" sqref="E10"/>
    </sheetView>
  </sheetViews>
  <sheetFormatPr defaultColWidth="9.140625" defaultRowHeight="12.75"/>
  <cols>
    <col min="1" max="1" width="18.140625" style="0" customWidth="1"/>
  </cols>
  <sheetData>
    <row r="2" ht="12.75">
      <c r="B2" t="s">
        <v>94</v>
      </c>
    </row>
    <row r="3" spans="2:12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J3" s="1" t="s">
        <v>9</v>
      </c>
      <c r="K3" s="1" t="s">
        <v>10</v>
      </c>
      <c r="L3" s="1" t="s">
        <v>91</v>
      </c>
    </row>
    <row r="4" spans="1:12" ht="12.75">
      <c r="A4" t="s">
        <v>91</v>
      </c>
      <c r="B4" s="10">
        <f>NHE04!J9</f>
        <v>192607</v>
      </c>
      <c r="C4" s="10">
        <f>NHE04!J10</f>
        <v>454826</v>
      </c>
      <c r="D4" s="10">
        <f>NHE04!J11</f>
        <v>108910</v>
      </c>
      <c r="E4" s="10">
        <f>NHE04!J56-'control totals'!F4</f>
        <v>225230</v>
      </c>
      <c r="F4" s="10">
        <f>NHE04!J54+NHE04!J55</f>
        <v>203504</v>
      </c>
      <c r="G4" s="10">
        <f>NHE04!J17-'control totals'!E4-'control totals'!F4</f>
        <v>173433</v>
      </c>
      <c r="H4" s="10">
        <f>NHE04!J5</f>
        <v>1358510</v>
      </c>
      <c r="J4" s="10">
        <f>SUM(B4:D4)</f>
        <v>756343</v>
      </c>
      <c r="K4" s="10">
        <f>SUM(E4:G4)</f>
        <v>602167</v>
      </c>
      <c r="L4" s="10">
        <f>J4+K4</f>
        <v>1358510</v>
      </c>
    </row>
    <row r="5" spans="1:12" ht="12.75">
      <c r="A5" t="s">
        <v>92</v>
      </c>
      <c r="B5" s="10">
        <f>NHE04!J489</f>
        <v>28592</v>
      </c>
      <c r="C5" s="10">
        <f>NHE04!J490</f>
        <v>7857</v>
      </c>
      <c r="D5" s="10">
        <f>NHE04!J491</f>
        <v>4516</v>
      </c>
      <c r="E5" s="10">
        <f>NHE04!J529-'control totals'!F5</f>
        <v>10272</v>
      </c>
      <c r="F5" s="10">
        <f>SUM(NHE04!J527:J528)</f>
        <v>42006</v>
      </c>
      <c r="G5" s="10">
        <f>NHE04!J496-F5-E5</f>
        <v>2027</v>
      </c>
      <c r="H5" s="10">
        <f>NHE04!J485</f>
        <v>95269</v>
      </c>
      <c r="J5" s="10">
        <f>SUM(B5:D5)</f>
        <v>40965</v>
      </c>
      <c r="K5" s="10">
        <f>SUM(E5:G5)</f>
        <v>54305</v>
      </c>
      <c r="L5" s="10">
        <f>J5+K5</f>
        <v>95270</v>
      </c>
    </row>
    <row r="6" spans="1:12" ht="12.75">
      <c r="A6" t="s">
        <v>93</v>
      </c>
      <c r="B6" s="10">
        <f>B4-B5</f>
        <v>164015</v>
      </c>
      <c r="C6" s="10">
        <f aca="true" t="shared" si="0" ref="C6:H6">C4-C5</f>
        <v>446969</v>
      </c>
      <c r="D6" s="10">
        <f t="shared" si="0"/>
        <v>104394</v>
      </c>
      <c r="E6" s="10">
        <f t="shared" si="0"/>
        <v>214958</v>
      </c>
      <c r="F6" s="10">
        <f t="shared" si="0"/>
        <v>161498</v>
      </c>
      <c r="G6" s="10">
        <f t="shared" si="0"/>
        <v>171406</v>
      </c>
      <c r="H6" s="10">
        <f t="shared" si="0"/>
        <v>1263241</v>
      </c>
      <c r="J6" s="10">
        <f>SUM(B6:D6)</f>
        <v>715378</v>
      </c>
      <c r="K6" s="10">
        <f>SUM(E6:G6)</f>
        <v>547862</v>
      </c>
      <c r="L6" s="10">
        <f>J6+K6</f>
        <v>1263240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45"/>
  <sheetViews>
    <sheetView workbookViewId="0" topLeftCell="A1">
      <selection activeCell="J5" sqref="J5"/>
    </sheetView>
  </sheetViews>
  <sheetFormatPr defaultColWidth="9.140625" defaultRowHeight="12.75"/>
  <cols>
    <col min="10" max="10" width="9.140625" style="12" customWidth="1"/>
  </cols>
  <sheetData>
    <row r="1" ht="12.75">
      <c r="A1" t="s">
        <v>18</v>
      </c>
    </row>
    <row r="3" spans="1:50" ht="12.75">
      <c r="A3" t="s">
        <v>19</v>
      </c>
      <c r="F3">
        <v>2004</v>
      </c>
      <c r="G3">
        <v>2003</v>
      </c>
      <c r="H3">
        <v>2002</v>
      </c>
      <c r="I3">
        <v>2001</v>
      </c>
      <c r="J3" s="12">
        <v>2000</v>
      </c>
      <c r="K3">
        <v>1999</v>
      </c>
      <c r="L3">
        <v>1998</v>
      </c>
      <c r="M3">
        <v>1997</v>
      </c>
      <c r="N3">
        <v>1996</v>
      </c>
      <c r="O3">
        <v>1995</v>
      </c>
      <c r="P3">
        <v>1994</v>
      </c>
      <c r="Q3">
        <v>1993</v>
      </c>
      <c r="R3">
        <v>1992</v>
      </c>
      <c r="S3">
        <v>1991</v>
      </c>
      <c r="T3">
        <v>1990</v>
      </c>
      <c r="U3">
        <v>1989</v>
      </c>
      <c r="V3">
        <v>1988</v>
      </c>
      <c r="W3">
        <v>1987</v>
      </c>
      <c r="X3">
        <v>1986</v>
      </c>
      <c r="Y3">
        <v>1985</v>
      </c>
      <c r="Z3">
        <v>1984</v>
      </c>
      <c r="AA3">
        <v>1983</v>
      </c>
      <c r="AB3">
        <v>1982</v>
      </c>
      <c r="AC3">
        <v>1981</v>
      </c>
      <c r="AD3">
        <v>1980</v>
      </c>
      <c r="AE3">
        <v>1979</v>
      </c>
      <c r="AF3">
        <v>1978</v>
      </c>
      <c r="AG3">
        <v>1977</v>
      </c>
      <c r="AH3">
        <v>1976</v>
      </c>
      <c r="AI3">
        <v>1975</v>
      </c>
      <c r="AJ3">
        <v>1974</v>
      </c>
      <c r="AK3">
        <v>1973</v>
      </c>
      <c r="AL3">
        <v>1972</v>
      </c>
      <c r="AM3">
        <v>1971</v>
      </c>
      <c r="AN3">
        <v>1970</v>
      </c>
      <c r="AO3">
        <v>1969</v>
      </c>
      <c r="AP3">
        <v>1968</v>
      </c>
      <c r="AQ3">
        <v>1967</v>
      </c>
      <c r="AR3">
        <v>1966</v>
      </c>
      <c r="AS3">
        <v>1965</v>
      </c>
      <c r="AT3">
        <v>1964</v>
      </c>
      <c r="AU3">
        <v>1963</v>
      </c>
      <c r="AV3">
        <v>1962</v>
      </c>
      <c r="AW3">
        <v>1961</v>
      </c>
      <c r="AX3">
        <v>1960</v>
      </c>
    </row>
    <row r="5" spans="1:50" ht="12.75">
      <c r="A5" s="2" t="s">
        <v>20</v>
      </c>
      <c r="B5" s="2"/>
      <c r="C5" s="2"/>
      <c r="F5" s="10">
        <v>1877622</v>
      </c>
      <c r="G5" s="10">
        <v>1740597</v>
      </c>
      <c r="H5" s="10">
        <v>1607942</v>
      </c>
      <c r="I5" s="10">
        <v>1474169</v>
      </c>
      <c r="J5" s="13">
        <v>1358510</v>
      </c>
      <c r="K5" s="10">
        <v>1270299</v>
      </c>
      <c r="L5" s="10">
        <v>1195552</v>
      </c>
      <c r="M5" s="10">
        <v>1129672</v>
      </c>
      <c r="N5" s="10">
        <v>1072626</v>
      </c>
      <c r="O5" s="10">
        <v>1020438</v>
      </c>
      <c r="P5" s="10">
        <v>966011</v>
      </c>
      <c r="Q5" s="10">
        <v>916498</v>
      </c>
      <c r="R5" s="10">
        <v>852548</v>
      </c>
      <c r="S5" s="10">
        <v>784969</v>
      </c>
      <c r="T5" s="10">
        <v>717342</v>
      </c>
      <c r="U5" s="10">
        <v>641828</v>
      </c>
      <c r="V5" s="10">
        <v>576586</v>
      </c>
      <c r="W5" s="10">
        <v>515287</v>
      </c>
      <c r="X5" s="10">
        <v>473915</v>
      </c>
      <c r="Y5" s="10">
        <v>441880</v>
      </c>
      <c r="Z5" s="10">
        <v>404026</v>
      </c>
      <c r="AA5" s="10">
        <v>366823</v>
      </c>
      <c r="AB5" s="10">
        <v>332051</v>
      </c>
      <c r="AC5" s="10">
        <v>295288</v>
      </c>
      <c r="AD5" s="10">
        <v>254872</v>
      </c>
      <c r="AE5" s="10">
        <v>221256</v>
      </c>
      <c r="AF5" s="10">
        <v>195253</v>
      </c>
      <c r="AG5" s="10">
        <v>173357</v>
      </c>
      <c r="AH5" s="10">
        <v>152952</v>
      </c>
      <c r="AI5" s="10">
        <v>133557</v>
      </c>
      <c r="AJ5" s="10">
        <v>117185</v>
      </c>
      <c r="AK5" s="10">
        <v>103337</v>
      </c>
      <c r="AL5" s="10">
        <v>93230</v>
      </c>
      <c r="AM5" s="10">
        <v>83499</v>
      </c>
      <c r="AN5" s="10">
        <v>75111</v>
      </c>
      <c r="AO5" s="10">
        <v>66580</v>
      </c>
      <c r="AP5" s="10">
        <v>59170</v>
      </c>
      <c r="AQ5" s="10">
        <v>52213</v>
      </c>
      <c r="AR5" s="10">
        <v>46562</v>
      </c>
      <c r="AS5" s="10">
        <v>42272</v>
      </c>
      <c r="AT5" s="10">
        <v>38783</v>
      </c>
      <c r="AU5" s="10">
        <v>34990</v>
      </c>
      <c r="AV5" s="10">
        <v>32116</v>
      </c>
      <c r="AW5" s="10">
        <v>29425</v>
      </c>
      <c r="AX5" s="10">
        <v>27588</v>
      </c>
    </row>
    <row r="7" spans="1:50" ht="12.75">
      <c r="A7" t="s">
        <v>21</v>
      </c>
      <c r="F7" s="10">
        <v>1030323</v>
      </c>
      <c r="G7" s="10">
        <v>957204</v>
      </c>
      <c r="H7" s="10">
        <v>881406</v>
      </c>
      <c r="I7" s="10">
        <v>807186</v>
      </c>
      <c r="J7" s="13">
        <v>756343</v>
      </c>
      <c r="K7" s="10">
        <v>710240</v>
      </c>
      <c r="L7" s="10">
        <v>662322</v>
      </c>
      <c r="M7" s="10">
        <v>614089</v>
      </c>
      <c r="N7" s="10">
        <v>579612</v>
      </c>
      <c r="O7" s="10">
        <v>553815</v>
      </c>
      <c r="P7" s="10">
        <v>527586</v>
      </c>
      <c r="Q7" s="10">
        <v>514153</v>
      </c>
      <c r="R7" s="10">
        <v>485517</v>
      </c>
      <c r="S7" s="10">
        <v>456151</v>
      </c>
      <c r="T7" s="10">
        <v>427318</v>
      </c>
      <c r="U7" s="10">
        <v>382722</v>
      </c>
      <c r="V7" s="10">
        <v>343957</v>
      </c>
      <c r="W7" s="10">
        <v>300571</v>
      </c>
      <c r="X7" s="10">
        <v>278006</v>
      </c>
      <c r="Y7" s="10">
        <v>262523</v>
      </c>
      <c r="Z7" s="10">
        <v>239118</v>
      </c>
      <c r="AA7" s="10">
        <v>215689</v>
      </c>
      <c r="AB7" s="10">
        <v>195087</v>
      </c>
      <c r="AC7" s="10">
        <v>171561</v>
      </c>
      <c r="AD7" s="10">
        <v>147572</v>
      </c>
      <c r="AE7" s="10">
        <v>128993</v>
      </c>
      <c r="AF7" s="10">
        <v>114203</v>
      </c>
      <c r="AG7" s="10">
        <v>102216</v>
      </c>
      <c r="AH7" s="10">
        <v>89273</v>
      </c>
      <c r="AI7" s="10">
        <v>77225</v>
      </c>
      <c r="AJ7" s="10">
        <v>69305</v>
      </c>
      <c r="AK7" s="10">
        <v>62808</v>
      </c>
      <c r="AL7" s="10">
        <v>57196</v>
      </c>
      <c r="AM7" s="10">
        <v>51168</v>
      </c>
      <c r="AN7" s="10">
        <v>46763</v>
      </c>
      <c r="AO7" s="10">
        <v>41444</v>
      </c>
      <c r="AP7" s="10">
        <v>36815</v>
      </c>
      <c r="AQ7" s="10">
        <v>32736</v>
      </c>
      <c r="AR7" s="10">
        <v>32492</v>
      </c>
      <c r="AS7" s="10">
        <v>31690</v>
      </c>
      <c r="AT7" s="10">
        <v>29115</v>
      </c>
      <c r="AU7" s="10">
        <v>26000</v>
      </c>
      <c r="AV7" s="10">
        <v>23954</v>
      </c>
      <c r="AW7" s="10">
        <v>21943</v>
      </c>
      <c r="AX7" s="10">
        <v>20744</v>
      </c>
    </row>
    <row r="8" spans="2:50" ht="12.75">
      <c r="B8" t="s">
        <v>22</v>
      </c>
      <c r="F8" s="10">
        <v>894180</v>
      </c>
      <c r="G8" s="10">
        <v>829713</v>
      </c>
      <c r="H8" s="10">
        <v>763019</v>
      </c>
      <c r="I8" s="10">
        <v>697515</v>
      </c>
      <c r="J8" s="13">
        <v>647433</v>
      </c>
      <c r="K8" s="10">
        <v>601681</v>
      </c>
      <c r="L8" s="10">
        <v>560203</v>
      </c>
      <c r="M8" s="10">
        <v>521687</v>
      </c>
      <c r="N8" s="10">
        <v>494227</v>
      </c>
      <c r="O8" s="10">
        <v>473399</v>
      </c>
      <c r="P8" s="10">
        <v>452271</v>
      </c>
      <c r="Q8" s="10">
        <v>442258</v>
      </c>
      <c r="R8" s="10">
        <v>418124</v>
      </c>
      <c r="S8" s="10">
        <v>394641</v>
      </c>
      <c r="T8" s="10">
        <v>369822</v>
      </c>
      <c r="U8" s="10">
        <v>330040</v>
      </c>
      <c r="V8" s="10">
        <v>294581</v>
      </c>
      <c r="W8" s="10">
        <v>258229</v>
      </c>
      <c r="X8" s="10">
        <v>239577</v>
      </c>
      <c r="Y8" s="10">
        <v>226662</v>
      </c>
      <c r="Z8" s="10">
        <v>205283</v>
      </c>
      <c r="AA8" s="10">
        <v>183470</v>
      </c>
      <c r="AB8" s="10">
        <v>166018</v>
      </c>
      <c r="AC8" s="10">
        <v>147129</v>
      </c>
      <c r="AD8" s="10">
        <v>127481</v>
      </c>
      <c r="AE8" s="10">
        <v>113078</v>
      </c>
      <c r="AF8" s="10">
        <v>100341</v>
      </c>
      <c r="AG8" s="10">
        <v>90100</v>
      </c>
      <c r="AH8" s="10">
        <v>77874</v>
      </c>
      <c r="AI8" s="10">
        <v>67607</v>
      </c>
      <c r="AJ8" s="10">
        <v>60330</v>
      </c>
      <c r="AK8" s="10">
        <v>54535</v>
      </c>
      <c r="AL8" s="10">
        <v>49231</v>
      </c>
      <c r="AM8" s="10">
        <v>44062</v>
      </c>
      <c r="AN8" s="10">
        <v>40412</v>
      </c>
      <c r="AO8" s="10">
        <v>35941</v>
      </c>
      <c r="AP8" s="10">
        <v>32368</v>
      </c>
      <c r="AQ8" s="10">
        <v>28950</v>
      </c>
      <c r="AR8" s="10">
        <v>28786</v>
      </c>
      <c r="AS8" s="10">
        <v>28181</v>
      </c>
      <c r="AT8" s="10">
        <v>25897</v>
      </c>
      <c r="AU8" s="10">
        <v>23218</v>
      </c>
      <c r="AV8" s="10">
        <v>21328</v>
      </c>
      <c r="AW8" s="10">
        <v>19753</v>
      </c>
      <c r="AX8" s="10">
        <v>18734</v>
      </c>
    </row>
    <row r="9" spans="3:50" ht="12.75">
      <c r="C9" t="s">
        <v>23</v>
      </c>
      <c r="F9" s="10">
        <v>235709</v>
      </c>
      <c r="G9" s="10">
        <v>223452</v>
      </c>
      <c r="H9" s="10">
        <v>210781</v>
      </c>
      <c r="I9" s="10">
        <v>199821</v>
      </c>
      <c r="J9" s="13">
        <v>192607</v>
      </c>
      <c r="K9" s="10">
        <v>183871</v>
      </c>
      <c r="L9" s="10">
        <v>175244</v>
      </c>
      <c r="M9" s="10">
        <v>162394</v>
      </c>
      <c r="N9" s="10">
        <v>151894</v>
      </c>
      <c r="O9" s="10">
        <v>146353</v>
      </c>
      <c r="P9" s="10">
        <v>142954</v>
      </c>
      <c r="Q9" s="10">
        <v>145267</v>
      </c>
      <c r="R9" s="10">
        <v>143348</v>
      </c>
      <c r="S9" s="10">
        <v>140101</v>
      </c>
      <c r="T9" s="10">
        <v>136098</v>
      </c>
      <c r="U9" s="10">
        <v>125462</v>
      </c>
      <c r="V9" s="10">
        <v>119085</v>
      </c>
      <c r="W9" s="10">
        <v>109248</v>
      </c>
      <c r="X9" s="10">
        <v>103653</v>
      </c>
      <c r="Y9" s="10">
        <v>95673</v>
      </c>
      <c r="Z9" s="10">
        <v>86675</v>
      </c>
      <c r="AA9" s="10">
        <v>78860</v>
      </c>
      <c r="AB9" s="10">
        <v>72264</v>
      </c>
      <c r="AC9" s="10">
        <v>65760</v>
      </c>
      <c r="AD9" s="10">
        <v>58623</v>
      </c>
      <c r="AE9" s="10">
        <v>52612</v>
      </c>
      <c r="AF9" s="10">
        <v>48283</v>
      </c>
      <c r="AG9" s="10">
        <v>44764</v>
      </c>
      <c r="AH9" s="10">
        <v>40587</v>
      </c>
      <c r="AI9" s="10">
        <v>37161</v>
      </c>
      <c r="AJ9" s="10">
        <v>34313</v>
      </c>
      <c r="AK9" s="10">
        <v>31615</v>
      </c>
      <c r="AL9" s="10">
        <v>28610</v>
      </c>
      <c r="AM9" s="10">
        <v>26252</v>
      </c>
      <c r="AN9" s="10">
        <v>24920</v>
      </c>
      <c r="AO9" s="10">
        <v>22578</v>
      </c>
      <c r="AP9" s="10">
        <v>20535</v>
      </c>
      <c r="AQ9" s="10">
        <v>18492</v>
      </c>
      <c r="AR9" s="10">
        <v>18495</v>
      </c>
      <c r="AS9" s="10">
        <v>18113</v>
      </c>
      <c r="AT9" s="10">
        <v>16844</v>
      </c>
      <c r="AU9" s="10">
        <v>15258</v>
      </c>
      <c r="AV9" s="10">
        <v>14147</v>
      </c>
      <c r="AW9" s="10">
        <v>13262</v>
      </c>
      <c r="AX9" s="10">
        <v>12882</v>
      </c>
    </row>
    <row r="10" spans="3:50" ht="12.75">
      <c r="C10" t="s">
        <v>24</v>
      </c>
      <c r="F10" s="10">
        <v>658471</v>
      </c>
      <c r="G10" s="10">
        <v>606261</v>
      </c>
      <c r="H10" s="10">
        <v>552238</v>
      </c>
      <c r="I10" s="10">
        <v>497694</v>
      </c>
      <c r="J10" s="13">
        <v>454826</v>
      </c>
      <c r="K10" s="10">
        <v>417810</v>
      </c>
      <c r="L10" s="10">
        <v>384959</v>
      </c>
      <c r="M10" s="10">
        <v>359293</v>
      </c>
      <c r="N10" s="10">
        <v>342333</v>
      </c>
      <c r="O10" s="10">
        <v>327046</v>
      </c>
      <c r="P10" s="10">
        <v>309317</v>
      </c>
      <c r="Q10" s="10">
        <v>296991</v>
      </c>
      <c r="R10" s="10">
        <v>274776</v>
      </c>
      <c r="S10" s="10">
        <v>254540</v>
      </c>
      <c r="T10" s="10">
        <v>233724</v>
      </c>
      <c r="U10" s="10">
        <v>204578</v>
      </c>
      <c r="V10" s="10">
        <v>175496</v>
      </c>
      <c r="W10" s="10">
        <v>148981</v>
      </c>
      <c r="X10" s="10">
        <v>135924</v>
      </c>
      <c r="Y10" s="10">
        <v>130988</v>
      </c>
      <c r="Z10" s="10">
        <v>118608</v>
      </c>
      <c r="AA10" s="10">
        <v>104610</v>
      </c>
      <c r="AB10" s="10">
        <v>93754</v>
      </c>
      <c r="AC10" s="10">
        <v>81370</v>
      </c>
      <c r="AD10" s="10">
        <v>68858</v>
      </c>
      <c r="AE10" s="10">
        <v>60466</v>
      </c>
      <c r="AF10" s="10">
        <v>52058</v>
      </c>
      <c r="AG10" s="10">
        <v>45336</v>
      </c>
      <c r="AH10" s="10">
        <v>37287</v>
      </c>
      <c r="AI10" s="10">
        <v>30446</v>
      </c>
      <c r="AJ10" s="10">
        <v>26016</v>
      </c>
      <c r="AK10" s="10">
        <v>22920</v>
      </c>
      <c r="AL10" s="10">
        <v>20621</v>
      </c>
      <c r="AM10" s="10">
        <v>17810</v>
      </c>
      <c r="AN10" s="10">
        <v>15492</v>
      </c>
      <c r="AO10" s="10">
        <v>13363</v>
      </c>
      <c r="AP10" s="10">
        <v>11833</v>
      </c>
      <c r="AQ10" s="10">
        <v>10459</v>
      </c>
      <c r="AR10" s="10">
        <v>10291</v>
      </c>
      <c r="AS10" s="10">
        <v>10068</v>
      </c>
      <c r="AT10" s="10">
        <v>9054</v>
      </c>
      <c r="AU10" s="10">
        <v>7960</v>
      </c>
      <c r="AV10" s="10">
        <v>7181</v>
      </c>
      <c r="AW10" s="10">
        <v>6491</v>
      </c>
      <c r="AX10" s="10">
        <v>5852</v>
      </c>
    </row>
    <row r="11" spans="2:50" ht="12.75">
      <c r="B11" t="s">
        <v>25</v>
      </c>
      <c r="F11" s="10">
        <v>136143</v>
      </c>
      <c r="G11" s="10">
        <v>127491</v>
      </c>
      <c r="H11" s="10">
        <v>118387</v>
      </c>
      <c r="I11" s="10">
        <v>109671</v>
      </c>
      <c r="J11" s="13">
        <v>108910</v>
      </c>
      <c r="K11" s="10">
        <v>108559</v>
      </c>
      <c r="L11" s="10">
        <v>102119</v>
      </c>
      <c r="M11" s="10">
        <v>92402</v>
      </c>
      <c r="N11" s="10">
        <v>85385</v>
      </c>
      <c r="O11" s="10">
        <v>80416</v>
      </c>
      <c r="P11" s="10">
        <v>75315</v>
      </c>
      <c r="Q11" s="10">
        <v>71895</v>
      </c>
      <c r="R11" s="10">
        <v>67393</v>
      </c>
      <c r="S11" s="10">
        <v>61511</v>
      </c>
      <c r="T11" s="10">
        <v>57497</v>
      </c>
      <c r="U11" s="10">
        <v>52682</v>
      </c>
      <c r="V11" s="10">
        <v>49376</v>
      </c>
      <c r="W11" s="10">
        <v>42342</v>
      </c>
      <c r="X11" s="10">
        <v>38430</v>
      </c>
      <c r="Y11" s="10">
        <v>35862</v>
      </c>
      <c r="Z11" s="10">
        <v>33835</v>
      </c>
      <c r="AA11" s="10">
        <v>32219</v>
      </c>
      <c r="AB11" s="10">
        <v>29069</v>
      </c>
      <c r="AC11" s="10">
        <v>24432</v>
      </c>
      <c r="AD11" s="10">
        <v>20091</v>
      </c>
      <c r="AE11" s="10">
        <v>15915</v>
      </c>
      <c r="AF11" s="10">
        <v>13862</v>
      </c>
      <c r="AG11" s="10">
        <v>12116</v>
      </c>
      <c r="AH11" s="10">
        <v>11399</v>
      </c>
      <c r="AI11" s="10">
        <v>9618</v>
      </c>
      <c r="AJ11" s="10">
        <v>8976</v>
      </c>
      <c r="AK11" s="10">
        <v>8273</v>
      </c>
      <c r="AL11" s="10">
        <v>7965</v>
      </c>
      <c r="AM11" s="10">
        <v>7106</v>
      </c>
      <c r="AN11" s="10">
        <v>6351</v>
      </c>
      <c r="AO11" s="10">
        <v>5503</v>
      </c>
      <c r="AP11" s="10">
        <v>4446</v>
      </c>
      <c r="AQ11" s="10">
        <v>3786</v>
      </c>
      <c r="AR11" s="10">
        <v>3706</v>
      </c>
      <c r="AS11" s="10">
        <v>3510</v>
      </c>
      <c r="AT11" s="10">
        <v>3218</v>
      </c>
      <c r="AU11" s="10">
        <v>2782</v>
      </c>
      <c r="AV11" s="10">
        <v>2626</v>
      </c>
      <c r="AW11" s="10">
        <v>2190</v>
      </c>
      <c r="AX11" s="10">
        <v>2010</v>
      </c>
    </row>
    <row r="12" spans="3:50" ht="12.75">
      <c r="C12" t="s">
        <v>26</v>
      </c>
      <c r="F12" s="10">
        <v>5254</v>
      </c>
      <c r="G12" s="10">
        <v>4950</v>
      </c>
      <c r="H12" s="10">
        <v>4695</v>
      </c>
      <c r="I12" s="10">
        <v>4484</v>
      </c>
      <c r="J12" s="13">
        <v>4276</v>
      </c>
      <c r="K12" s="10">
        <v>3999</v>
      </c>
      <c r="L12" s="10">
        <v>3810</v>
      </c>
      <c r="M12" s="10">
        <v>3638</v>
      </c>
      <c r="N12" s="10">
        <v>3458</v>
      </c>
      <c r="O12" s="10">
        <v>3289</v>
      </c>
      <c r="P12" s="10">
        <v>3084</v>
      </c>
      <c r="Q12" s="10">
        <v>2866</v>
      </c>
      <c r="R12" s="10">
        <v>2651</v>
      </c>
      <c r="S12" s="10">
        <v>2448</v>
      </c>
      <c r="T12" s="10">
        <v>2270</v>
      </c>
      <c r="U12" s="10">
        <v>2052</v>
      </c>
      <c r="V12" s="10">
        <v>1868</v>
      </c>
      <c r="W12" s="10">
        <v>1715</v>
      </c>
      <c r="X12" s="10">
        <v>1568</v>
      </c>
      <c r="Y12" s="10">
        <v>1425</v>
      </c>
      <c r="Z12" s="10">
        <v>1315</v>
      </c>
      <c r="AA12" s="10">
        <v>1189</v>
      </c>
      <c r="AB12" s="10">
        <v>1080</v>
      </c>
      <c r="AC12">
        <v>976</v>
      </c>
      <c r="AD12">
        <v>871</v>
      </c>
      <c r="AE12">
        <v>782</v>
      </c>
      <c r="AF12">
        <v>695</v>
      </c>
      <c r="AG12">
        <v>615</v>
      </c>
      <c r="AH12">
        <v>541</v>
      </c>
      <c r="AI12">
        <v>478</v>
      </c>
      <c r="AJ12">
        <v>431</v>
      </c>
      <c r="AK12">
        <v>387</v>
      </c>
      <c r="AL12">
        <v>359</v>
      </c>
      <c r="AM12">
        <v>336</v>
      </c>
      <c r="AN12">
        <v>313</v>
      </c>
      <c r="AO12">
        <v>292</v>
      </c>
      <c r="AP12">
        <v>266</v>
      </c>
      <c r="AQ12">
        <v>245</v>
      </c>
      <c r="AR12">
        <v>225</v>
      </c>
      <c r="AS12">
        <v>210</v>
      </c>
      <c r="AT12">
        <v>200</v>
      </c>
      <c r="AU12">
        <v>191</v>
      </c>
      <c r="AV12">
        <v>184</v>
      </c>
      <c r="AW12">
        <v>177</v>
      </c>
      <c r="AX12">
        <v>172</v>
      </c>
    </row>
    <row r="13" spans="3:50" ht="12.75">
      <c r="C13" t="s">
        <v>27</v>
      </c>
      <c r="F13" s="10">
        <v>62736</v>
      </c>
      <c r="G13" s="10">
        <v>59286</v>
      </c>
      <c r="H13" s="10">
        <v>55851</v>
      </c>
      <c r="I13" s="10">
        <v>49355</v>
      </c>
      <c r="J13" s="13">
        <v>48481</v>
      </c>
      <c r="K13" s="10">
        <v>47889</v>
      </c>
      <c r="L13" s="10">
        <v>43864</v>
      </c>
      <c r="M13" s="10">
        <v>38190</v>
      </c>
      <c r="N13" s="10">
        <v>35730</v>
      </c>
      <c r="O13" s="10">
        <v>33842</v>
      </c>
      <c r="P13" s="10">
        <v>33172</v>
      </c>
      <c r="Q13" s="10">
        <v>31639</v>
      </c>
      <c r="R13" s="10">
        <v>29833</v>
      </c>
      <c r="S13" s="10">
        <v>26707</v>
      </c>
      <c r="T13" s="10">
        <v>25443</v>
      </c>
      <c r="U13" s="10">
        <v>22428</v>
      </c>
      <c r="V13" s="10">
        <v>20514</v>
      </c>
      <c r="W13" s="10">
        <v>17446</v>
      </c>
      <c r="X13" s="10">
        <v>15836</v>
      </c>
      <c r="Y13" s="10">
        <v>15945</v>
      </c>
      <c r="Z13" s="10">
        <v>16828</v>
      </c>
      <c r="AA13" s="10">
        <v>16846</v>
      </c>
      <c r="AB13" s="10">
        <v>15272</v>
      </c>
      <c r="AC13" s="10">
        <v>12547</v>
      </c>
      <c r="AD13" s="10">
        <v>10288</v>
      </c>
      <c r="AE13" s="10">
        <v>8656</v>
      </c>
      <c r="AF13" s="10">
        <v>7703</v>
      </c>
      <c r="AG13" s="10">
        <v>7103</v>
      </c>
      <c r="AH13" s="10">
        <v>6780</v>
      </c>
      <c r="AI13" s="10">
        <v>6168</v>
      </c>
      <c r="AJ13" s="10">
        <v>5869</v>
      </c>
      <c r="AK13" s="10">
        <v>5541</v>
      </c>
      <c r="AL13" s="10">
        <v>5361</v>
      </c>
      <c r="AM13" s="10">
        <v>4790</v>
      </c>
      <c r="AN13" s="10">
        <v>4253</v>
      </c>
      <c r="AO13" s="10">
        <v>3706</v>
      </c>
      <c r="AP13" s="10">
        <v>2835</v>
      </c>
      <c r="AQ13" s="10">
        <v>2428</v>
      </c>
      <c r="AR13" s="10">
        <v>2499</v>
      </c>
      <c r="AS13" s="10">
        <v>2411</v>
      </c>
      <c r="AT13" s="10">
        <v>2244</v>
      </c>
      <c r="AU13" s="10">
        <v>1870</v>
      </c>
      <c r="AV13" s="10">
        <v>1798</v>
      </c>
      <c r="AW13" s="10">
        <v>1410</v>
      </c>
      <c r="AX13" s="10">
        <v>1281</v>
      </c>
    </row>
    <row r="14" ht="12.75">
      <c r="C14" t="s">
        <v>28</v>
      </c>
    </row>
    <row r="15" spans="3:50" ht="12.75">
      <c r="C15" t="s">
        <v>29</v>
      </c>
      <c r="F15" s="10">
        <v>68152</v>
      </c>
      <c r="G15" s="10">
        <v>63256</v>
      </c>
      <c r="H15" s="10">
        <v>57842</v>
      </c>
      <c r="I15" s="10">
        <v>55833</v>
      </c>
      <c r="J15" s="13">
        <v>56153</v>
      </c>
      <c r="K15" s="10">
        <v>56672</v>
      </c>
      <c r="L15" s="10">
        <v>54445</v>
      </c>
      <c r="M15" s="10">
        <v>50574</v>
      </c>
      <c r="N15" s="10">
        <v>46197</v>
      </c>
      <c r="O15" s="10">
        <v>43286</v>
      </c>
      <c r="P15" s="10">
        <v>39059</v>
      </c>
      <c r="Q15" s="10">
        <v>37390</v>
      </c>
      <c r="R15" s="10">
        <v>34909</v>
      </c>
      <c r="S15" s="10">
        <v>32356</v>
      </c>
      <c r="T15" s="10">
        <v>29784</v>
      </c>
      <c r="U15" s="10">
        <v>28202</v>
      </c>
      <c r="V15" s="10">
        <v>26995</v>
      </c>
      <c r="W15" s="10">
        <v>23181</v>
      </c>
      <c r="X15" s="10">
        <v>21026</v>
      </c>
      <c r="Y15" s="10">
        <v>18492</v>
      </c>
      <c r="Z15" s="10">
        <v>15692</v>
      </c>
      <c r="AA15" s="10">
        <v>14184</v>
      </c>
      <c r="AB15" s="10">
        <v>12718</v>
      </c>
      <c r="AC15" s="10">
        <v>10909</v>
      </c>
      <c r="AD15" s="10">
        <v>8932</v>
      </c>
      <c r="AE15" s="10">
        <v>6478</v>
      </c>
      <c r="AF15" s="10">
        <v>5464</v>
      </c>
      <c r="AG15" s="10">
        <v>4398</v>
      </c>
      <c r="AH15" s="10">
        <v>4078</v>
      </c>
      <c r="AI15" s="10">
        <v>2972</v>
      </c>
      <c r="AJ15" s="10">
        <v>2676</v>
      </c>
      <c r="AK15" s="10">
        <v>2346</v>
      </c>
      <c r="AL15" s="10">
        <v>2246</v>
      </c>
      <c r="AM15" s="10">
        <v>1980</v>
      </c>
      <c r="AN15" s="10">
        <v>1785</v>
      </c>
      <c r="AO15" s="10">
        <v>1506</v>
      </c>
      <c r="AP15" s="10">
        <v>1346</v>
      </c>
      <c r="AQ15" s="10">
        <v>1113</v>
      </c>
      <c r="AR15">
        <v>982</v>
      </c>
      <c r="AS15">
        <v>888</v>
      </c>
      <c r="AT15">
        <v>774</v>
      </c>
      <c r="AU15">
        <v>721</v>
      </c>
      <c r="AV15">
        <v>645</v>
      </c>
      <c r="AW15">
        <v>604</v>
      </c>
      <c r="AX15">
        <v>558</v>
      </c>
    </row>
    <row r="17" spans="1:50" ht="12.75">
      <c r="A17" t="s">
        <v>30</v>
      </c>
      <c r="F17" s="10">
        <v>847299</v>
      </c>
      <c r="G17" s="10">
        <v>783392</v>
      </c>
      <c r="H17" s="10">
        <v>726535</v>
      </c>
      <c r="I17" s="10">
        <v>666983</v>
      </c>
      <c r="J17" s="13">
        <v>602167</v>
      </c>
      <c r="K17" s="10">
        <v>560059</v>
      </c>
      <c r="L17" s="10">
        <v>533230</v>
      </c>
      <c r="M17" s="10">
        <v>515584</v>
      </c>
      <c r="N17" s="10">
        <v>493014</v>
      </c>
      <c r="O17" s="10">
        <v>466623</v>
      </c>
      <c r="P17" s="10">
        <v>438425</v>
      </c>
      <c r="Q17" s="10">
        <v>402345</v>
      </c>
      <c r="R17" s="10">
        <v>367032</v>
      </c>
      <c r="S17" s="10">
        <v>328818</v>
      </c>
      <c r="T17" s="10">
        <v>290024</v>
      </c>
      <c r="U17" s="10">
        <v>259107</v>
      </c>
      <c r="V17" s="10">
        <v>232629</v>
      </c>
      <c r="W17" s="10">
        <v>214716</v>
      </c>
      <c r="X17" s="10">
        <v>195909</v>
      </c>
      <c r="Y17" s="10">
        <v>179357</v>
      </c>
      <c r="Z17" s="10">
        <v>164908</v>
      </c>
      <c r="AA17" s="10">
        <v>151134</v>
      </c>
      <c r="AB17" s="10">
        <v>136964</v>
      </c>
      <c r="AC17" s="10">
        <v>123726</v>
      </c>
      <c r="AD17" s="10">
        <v>107300</v>
      </c>
      <c r="AE17" s="10">
        <v>92264</v>
      </c>
      <c r="AF17" s="10">
        <v>81050</v>
      </c>
      <c r="AG17" s="10">
        <v>71141</v>
      </c>
      <c r="AH17" s="10">
        <v>63680</v>
      </c>
      <c r="AI17" s="10">
        <v>56332</v>
      </c>
      <c r="AJ17" s="10">
        <v>47879</v>
      </c>
      <c r="AK17" s="10">
        <v>40530</v>
      </c>
      <c r="AL17" s="10">
        <v>36034</v>
      </c>
      <c r="AM17" s="10">
        <v>32331</v>
      </c>
      <c r="AN17" s="10">
        <v>28349</v>
      </c>
      <c r="AO17" s="10">
        <v>25136</v>
      </c>
      <c r="AP17" s="10">
        <v>22355</v>
      </c>
      <c r="AQ17" s="10">
        <v>19476</v>
      </c>
      <c r="AR17" s="10">
        <v>14071</v>
      </c>
      <c r="AS17" s="10">
        <v>10581</v>
      </c>
      <c r="AT17" s="10">
        <v>9668</v>
      </c>
      <c r="AU17" s="10">
        <v>8990</v>
      </c>
      <c r="AV17" s="10">
        <v>8161</v>
      </c>
      <c r="AW17" s="10">
        <v>7482</v>
      </c>
      <c r="AX17" s="10">
        <v>6843</v>
      </c>
    </row>
    <row r="18" spans="2:50" ht="12.75">
      <c r="B18" t="s">
        <v>31</v>
      </c>
      <c r="F18" s="10">
        <v>600042</v>
      </c>
      <c r="G18" s="10">
        <v>554387</v>
      </c>
      <c r="H18" s="10">
        <v>509480</v>
      </c>
      <c r="I18" s="10">
        <v>464964</v>
      </c>
      <c r="J18" s="13">
        <v>418412</v>
      </c>
      <c r="K18" s="10">
        <v>390000</v>
      </c>
      <c r="L18" s="10">
        <v>372530</v>
      </c>
      <c r="M18" s="10">
        <v>365098</v>
      </c>
      <c r="N18" s="10">
        <v>348995</v>
      </c>
      <c r="O18" s="10">
        <v>325263</v>
      </c>
      <c r="P18" s="10">
        <v>303039</v>
      </c>
      <c r="Q18" s="10">
        <v>277665</v>
      </c>
      <c r="R18" s="10">
        <v>252903</v>
      </c>
      <c r="S18" s="10">
        <v>223317</v>
      </c>
      <c r="T18" s="10">
        <v>193851</v>
      </c>
      <c r="U18" s="10">
        <v>173716</v>
      </c>
      <c r="V18" s="10">
        <v>155293</v>
      </c>
      <c r="W18" s="10">
        <v>143962</v>
      </c>
      <c r="X18" s="10">
        <v>132633</v>
      </c>
      <c r="Y18" s="10">
        <v>123047</v>
      </c>
      <c r="Z18" s="10">
        <v>113341</v>
      </c>
      <c r="AA18" s="10">
        <v>102544</v>
      </c>
      <c r="AB18" s="10">
        <v>92043</v>
      </c>
      <c r="AC18" s="10">
        <v>83118</v>
      </c>
      <c r="AD18" s="10">
        <v>71555</v>
      </c>
      <c r="AE18" s="10">
        <v>61115</v>
      </c>
      <c r="AF18" s="10">
        <v>54127</v>
      </c>
      <c r="AG18" s="10">
        <v>47296</v>
      </c>
      <c r="AH18" s="10">
        <v>42797</v>
      </c>
      <c r="AI18" s="10">
        <v>36352</v>
      </c>
      <c r="AJ18" s="10">
        <v>30472</v>
      </c>
      <c r="AK18" s="10">
        <v>25370</v>
      </c>
      <c r="AL18" s="10">
        <v>22906</v>
      </c>
      <c r="AM18" s="10">
        <v>20561</v>
      </c>
      <c r="AN18" s="10">
        <v>17740</v>
      </c>
      <c r="AO18" s="10">
        <v>15942</v>
      </c>
      <c r="AP18" s="10">
        <v>14120</v>
      </c>
      <c r="AQ18" s="10">
        <v>12034</v>
      </c>
      <c r="AR18" s="10">
        <v>7588</v>
      </c>
      <c r="AS18" s="10">
        <v>4794</v>
      </c>
      <c r="AT18" s="10">
        <v>4462</v>
      </c>
      <c r="AU18" s="10">
        <v>4209</v>
      </c>
      <c r="AV18" s="10">
        <v>3724</v>
      </c>
      <c r="AW18" s="10">
        <v>3273</v>
      </c>
      <c r="AX18" s="10">
        <v>2864</v>
      </c>
    </row>
    <row r="19" spans="3:50" ht="12.75">
      <c r="C19" t="s">
        <v>32</v>
      </c>
      <c r="F19" s="10">
        <v>308957</v>
      </c>
      <c r="G19" s="10">
        <v>283822</v>
      </c>
      <c r="H19" s="10">
        <v>266313</v>
      </c>
      <c r="I19" s="10">
        <v>248344</v>
      </c>
      <c r="J19" s="13">
        <v>225230</v>
      </c>
      <c r="K19" s="10">
        <v>213183</v>
      </c>
      <c r="L19" s="10">
        <v>209651</v>
      </c>
      <c r="M19" s="10">
        <v>210547</v>
      </c>
      <c r="N19" s="10">
        <v>199655</v>
      </c>
      <c r="O19" s="10">
        <v>182373</v>
      </c>
      <c r="P19" s="10">
        <v>166510</v>
      </c>
      <c r="Q19" s="10">
        <v>148384</v>
      </c>
      <c r="R19" s="10">
        <v>135995</v>
      </c>
      <c r="S19" s="10">
        <v>120624</v>
      </c>
      <c r="T19" s="10">
        <v>109504</v>
      </c>
      <c r="U19" s="10">
        <v>100637</v>
      </c>
      <c r="V19" s="10">
        <v>88486</v>
      </c>
      <c r="W19" s="10">
        <v>82610</v>
      </c>
      <c r="X19" s="10">
        <v>76395</v>
      </c>
      <c r="Y19" s="10">
        <v>71444</v>
      </c>
      <c r="Z19" s="10">
        <v>65858</v>
      </c>
      <c r="AA19" s="10">
        <v>59261</v>
      </c>
      <c r="AB19" s="10">
        <v>52082</v>
      </c>
      <c r="AC19" s="10">
        <v>44544</v>
      </c>
      <c r="AD19" s="10">
        <v>37180</v>
      </c>
      <c r="AE19" s="10">
        <v>30922</v>
      </c>
      <c r="AF19" s="10">
        <v>26668</v>
      </c>
      <c r="AG19" s="10">
        <v>22891</v>
      </c>
      <c r="AH19" s="10">
        <v>19694</v>
      </c>
      <c r="AI19" s="10">
        <v>16336</v>
      </c>
      <c r="AJ19" s="10">
        <v>13428</v>
      </c>
      <c r="AK19" s="10">
        <v>10730</v>
      </c>
      <c r="AL19" s="10">
        <v>9325</v>
      </c>
      <c r="AM19" s="10">
        <v>8443</v>
      </c>
      <c r="AN19" s="10">
        <v>7673</v>
      </c>
      <c r="AO19" s="10">
        <v>7045</v>
      </c>
      <c r="AP19" s="10">
        <v>6218</v>
      </c>
      <c r="AQ19" s="10">
        <v>4924</v>
      </c>
      <c r="AR19" s="10">
        <v>1842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3:50" ht="12.75">
      <c r="C20" t="s">
        <v>33</v>
      </c>
      <c r="F20">
        <v>732</v>
      </c>
      <c r="G20">
        <v>737</v>
      </c>
      <c r="H20">
        <v>718</v>
      </c>
      <c r="I20">
        <v>682</v>
      </c>
      <c r="J20" s="12">
        <v>641</v>
      </c>
      <c r="K20">
        <v>580</v>
      </c>
      <c r="L20">
        <v>553</v>
      </c>
      <c r="M20">
        <v>552</v>
      </c>
      <c r="N20">
        <v>552</v>
      </c>
      <c r="O20">
        <v>562</v>
      </c>
      <c r="P20">
        <v>591</v>
      </c>
      <c r="Q20">
        <v>593</v>
      </c>
      <c r="R20">
        <v>569</v>
      </c>
      <c r="S20">
        <v>524</v>
      </c>
      <c r="T20">
        <v>469</v>
      </c>
      <c r="U20">
        <v>431</v>
      </c>
      <c r="V20">
        <v>388</v>
      </c>
      <c r="W20">
        <v>339</v>
      </c>
      <c r="X20">
        <v>298</v>
      </c>
      <c r="Y20">
        <v>289</v>
      </c>
      <c r="Z20">
        <v>287</v>
      </c>
      <c r="AA20">
        <v>268</v>
      </c>
      <c r="AB20">
        <v>203</v>
      </c>
      <c r="AC20">
        <v>160</v>
      </c>
      <c r="AD20">
        <v>138</v>
      </c>
      <c r="AE20">
        <v>117</v>
      </c>
      <c r="AF20">
        <v>97</v>
      </c>
      <c r="AG20">
        <v>78</v>
      </c>
      <c r="AH20">
        <v>72</v>
      </c>
      <c r="AI20">
        <v>62</v>
      </c>
      <c r="AJ20">
        <v>44</v>
      </c>
      <c r="AK20">
        <v>35</v>
      </c>
      <c r="AL20">
        <v>31</v>
      </c>
      <c r="AM20">
        <v>27</v>
      </c>
      <c r="AN20">
        <v>25</v>
      </c>
      <c r="AO20">
        <v>20</v>
      </c>
      <c r="AP20">
        <v>17</v>
      </c>
      <c r="AQ20">
        <v>15</v>
      </c>
      <c r="AR20">
        <v>14</v>
      </c>
      <c r="AS20">
        <v>12</v>
      </c>
      <c r="AT20">
        <v>12</v>
      </c>
      <c r="AU20">
        <v>11</v>
      </c>
      <c r="AV20">
        <v>10</v>
      </c>
      <c r="AW20">
        <v>9</v>
      </c>
      <c r="AX20">
        <v>9</v>
      </c>
    </row>
    <row r="21" spans="3:50" ht="12.75">
      <c r="C21" t="s">
        <v>34</v>
      </c>
      <c r="F21" s="10">
        <v>177014</v>
      </c>
      <c r="G21" s="10">
        <v>165739</v>
      </c>
      <c r="H21" s="10">
        <v>150275</v>
      </c>
      <c r="I21" s="10">
        <v>134706</v>
      </c>
      <c r="J21" s="13">
        <v>119338</v>
      </c>
      <c r="K21" s="10">
        <v>109011</v>
      </c>
      <c r="L21" s="10">
        <v>99661</v>
      </c>
      <c r="M21" s="10">
        <v>95155</v>
      </c>
      <c r="N21" s="10">
        <v>92054</v>
      </c>
      <c r="O21" s="10">
        <v>86144</v>
      </c>
      <c r="P21" s="10">
        <v>81294</v>
      </c>
      <c r="Q21" s="10">
        <v>76770</v>
      </c>
      <c r="R21" s="10">
        <v>67957</v>
      </c>
      <c r="S21" s="10">
        <v>56679</v>
      </c>
      <c r="T21" s="10">
        <v>42546</v>
      </c>
      <c r="U21" s="10">
        <v>35241</v>
      </c>
      <c r="V21" s="10">
        <v>31010</v>
      </c>
      <c r="W21" s="10">
        <v>27788</v>
      </c>
      <c r="X21" s="10">
        <v>25403</v>
      </c>
      <c r="Y21" s="10">
        <v>22651</v>
      </c>
      <c r="Z21" s="10">
        <v>20664</v>
      </c>
      <c r="AA21" s="10">
        <v>19159</v>
      </c>
      <c r="AB21" s="10">
        <v>17533</v>
      </c>
      <c r="AC21" s="10">
        <v>17061</v>
      </c>
      <c r="AD21" s="10">
        <v>14484</v>
      </c>
      <c r="AE21" s="10">
        <v>12705</v>
      </c>
      <c r="AF21" s="10">
        <v>10919</v>
      </c>
      <c r="AG21" s="10">
        <v>9896</v>
      </c>
      <c r="AH21" s="10">
        <v>9153</v>
      </c>
      <c r="AI21" s="10">
        <v>7409</v>
      </c>
      <c r="AJ21" s="10">
        <v>6277</v>
      </c>
      <c r="AK21" s="10">
        <v>4933</v>
      </c>
      <c r="AL21" s="10">
        <v>4547</v>
      </c>
      <c r="AM21" s="10">
        <v>4093</v>
      </c>
      <c r="AN21" s="10">
        <v>3181</v>
      </c>
      <c r="AO21" s="10">
        <v>2546</v>
      </c>
      <c r="AP21" s="10">
        <v>2014</v>
      </c>
      <c r="AQ21" s="10">
        <v>1705</v>
      </c>
      <c r="AR21" s="10">
        <v>1046</v>
      </c>
      <c r="AS21">
        <v>667</v>
      </c>
      <c r="AT21">
        <v>612</v>
      </c>
      <c r="AU21">
        <v>584</v>
      </c>
      <c r="AV21">
        <v>478</v>
      </c>
      <c r="AW21">
        <v>332</v>
      </c>
      <c r="AX21">
        <v>229</v>
      </c>
    </row>
    <row r="22" spans="3:50" ht="12.75">
      <c r="C22" t="s">
        <v>35</v>
      </c>
      <c r="D22" t="s">
        <v>36</v>
      </c>
      <c r="F22" s="10">
        <v>171874</v>
      </c>
      <c r="G22" s="10">
        <v>161306</v>
      </c>
      <c r="H22" s="10">
        <v>146351</v>
      </c>
      <c r="I22" s="10">
        <v>131734</v>
      </c>
      <c r="J22" s="13">
        <v>117279</v>
      </c>
      <c r="K22" s="10">
        <v>107900</v>
      </c>
      <c r="L22" s="10">
        <v>99422</v>
      </c>
      <c r="M22" s="10">
        <v>95155</v>
      </c>
      <c r="N22" s="10">
        <v>92054</v>
      </c>
      <c r="O22" s="10">
        <v>86144</v>
      </c>
      <c r="P22" s="10">
        <v>81294</v>
      </c>
      <c r="Q22" s="10">
        <v>76770</v>
      </c>
      <c r="R22" s="10">
        <v>67957</v>
      </c>
      <c r="S22" s="10">
        <v>56679</v>
      </c>
      <c r="T22" s="10">
        <v>42546</v>
      </c>
      <c r="U22" s="10">
        <v>35241</v>
      </c>
      <c r="V22" s="10">
        <v>31010</v>
      </c>
      <c r="W22" s="10">
        <v>27788</v>
      </c>
      <c r="X22" s="10">
        <v>25403</v>
      </c>
      <c r="Y22" s="10">
        <v>22651</v>
      </c>
      <c r="Z22" s="10">
        <v>20664</v>
      </c>
      <c r="AA22" s="10">
        <v>19159</v>
      </c>
      <c r="AB22" s="10">
        <v>17533</v>
      </c>
      <c r="AC22" s="10">
        <v>17061</v>
      </c>
      <c r="AD22" s="10">
        <v>14484</v>
      </c>
      <c r="AE22" s="10">
        <v>12705</v>
      </c>
      <c r="AF22" s="10">
        <v>10919</v>
      </c>
      <c r="AG22" s="10">
        <v>9896</v>
      </c>
      <c r="AH22" s="10">
        <v>9153</v>
      </c>
      <c r="AI22" s="10">
        <v>7409</v>
      </c>
      <c r="AJ22" s="10">
        <v>6277</v>
      </c>
      <c r="AK22" s="10">
        <v>4933</v>
      </c>
      <c r="AL22" s="10">
        <v>4547</v>
      </c>
      <c r="AM22" s="10">
        <v>3810</v>
      </c>
      <c r="AN22" s="10">
        <v>2842</v>
      </c>
      <c r="AO22" s="10">
        <v>2298</v>
      </c>
      <c r="AP22" s="10">
        <v>1835</v>
      </c>
      <c r="AQ22" s="10">
        <v>1525</v>
      </c>
      <c r="AR22">
        <v>632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</row>
    <row r="23" spans="4:50" ht="12.75">
      <c r="D23" t="s">
        <v>37</v>
      </c>
      <c r="F23" s="10">
        <v>1232</v>
      </c>
      <c r="G23" s="10">
        <v>1157</v>
      </c>
      <c r="H23">
        <v>994</v>
      </c>
      <c r="I23">
        <v>883</v>
      </c>
      <c r="J23" s="12">
        <v>753</v>
      </c>
      <c r="K23">
        <v>435</v>
      </c>
      <c r="L23">
        <v>111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4:50" ht="12.75">
      <c r="D24" t="s">
        <v>38</v>
      </c>
      <c r="F24" s="10">
        <v>3908</v>
      </c>
      <c r="G24" s="10">
        <v>3276</v>
      </c>
      <c r="H24" s="10">
        <v>2930</v>
      </c>
      <c r="I24" s="10">
        <v>2089</v>
      </c>
      <c r="J24" s="13">
        <v>1306</v>
      </c>
      <c r="K24">
        <v>677</v>
      </c>
      <c r="L24">
        <v>128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4:50" ht="12.75">
      <c r="D25" t="s">
        <v>39</v>
      </c>
      <c r="F25">
        <v>0</v>
      </c>
      <c r="G25">
        <v>0</v>
      </c>
      <c r="H25">
        <v>0</v>
      </c>
      <c r="I25">
        <v>0</v>
      </c>
      <c r="J25" s="12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283</v>
      </c>
      <c r="AN25">
        <v>339</v>
      </c>
      <c r="AO25">
        <v>249</v>
      </c>
      <c r="AP25">
        <v>179</v>
      </c>
      <c r="AQ25">
        <v>181</v>
      </c>
      <c r="AR25">
        <v>415</v>
      </c>
      <c r="AS25">
        <v>667</v>
      </c>
      <c r="AT25">
        <v>612</v>
      </c>
      <c r="AU25">
        <v>584</v>
      </c>
      <c r="AV25">
        <v>478</v>
      </c>
      <c r="AW25">
        <v>332</v>
      </c>
      <c r="AX25">
        <v>229</v>
      </c>
    </row>
    <row r="26" spans="3:50" ht="12.75">
      <c r="C26" t="s">
        <v>40</v>
      </c>
      <c r="F26" s="10">
        <v>24350</v>
      </c>
      <c r="G26" s="10">
        <v>21840</v>
      </c>
      <c r="H26" s="10">
        <v>18684</v>
      </c>
      <c r="I26" s="10">
        <v>15423</v>
      </c>
      <c r="J26" s="13">
        <v>13705</v>
      </c>
      <c r="K26" s="10">
        <v>12647</v>
      </c>
      <c r="L26" s="10">
        <v>12234</v>
      </c>
      <c r="M26" s="10">
        <v>12054</v>
      </c>
      <c r="N26" s="10">
        <v>11968</v>
      </c>
      <c r="O26" s="10">
        <v>12030</v>
      </c>
      <c r="P26" s="10">
        <v>11855</v>
      </c>
      <c r="Q26" s="10">
        <v>12011</v>
      </c>
      <c r="R26" s="10">
        <v>11650</v>
      </c>
      <c r="S26" s="10">
        <v>11524</v>
      </c>
      <c r="T26" s="10">
        <v>10410</v>
      </c>
      <c r="U26" s="10">
        <v>9322</v>
      </c>
      <c r="V26" s="10">
        <v>8770</v>
      </c>
      <c r="W26" s="10">
        <v>8201</v>
      </c>
      <c r="X26" s="10">
        <v>7638</v>
      </c>
      <c r="Y26" s="10">
        <v>6835</v>
      </c>
      <c r="Z26" s="10">
        <v>5860</v>
      </c>
      <c r="AA26" s="10">
        <v>5415</v>
      </c>
      <c r="AB26" s="10">
        <v>5139</v>
      </c>
      <c r="AC26" s="10">
        <v>4580</v>
      </c>
      <c r="AD26" s="10">
        <v>3955</v>
      </c>
      <c r="AE26" s="10">
        <v>3455</v>
      </c>
      <c r="AF26" s="10">
        <v>3090</v>
      </c>
      <c r="AG26" s="10">
        <v>2809</v>
      </c>
      <c r="AH26" s="10">
        <v>2642</v>
      </c>
      <c r="AI26" s="10">
        <v>2581</v>
      </c>
      <c r="AJ26" s="10">
        <v>2474</v>
      </c>
      <c r="AK26" s="10">
        <v>2238</v>
      </c>
      <c r="AL26" s="10">
        <v>1995</v>
      </c>
      <c r="AM26" s="10">
        <v>1766</v>
      </c>
      <c r="AN26" s="10">
        <v>1586</v>
      </c>
      <c r="AO26" s="10">
        <v>1499</v>
      </c>
      <c r="AP26" s="10">
        <v>1443</v>
      </c>
      <c r="AQ26" s="10">
        <v>1315</v>
      </c>
      <c r="AR26" s="10">
        <v>1077</v>
      </c>
      <c r="AS26">
        <v>848</v>
      </c>
      <c r="AT26">
        <v>852</v>
      </c>
      <c r="AU26">
        <v>920</v>
      </c>
      <c r="AV26">
        <v>867</v>
      </c>
      <c r="AW26">
        <v>832</v>
      </c>
      <c r="AX26">
        <v>786</v>
      </c>
    </row>
    <row r="27" spans="3:50" ht="12.75">
      <c r="C27" t="s">
        <v>41</v>
      </c>
      <c r="F27">
        <v>633</v>
      </c>
      <c r="G27">
        <v>635</v>
      </c>
      <c r="H27">
        <v>635</v>
      </c>
      <c r="I27">
        <v>619</v>
      </c>
      <c r="J27" s="12">
        <v>610</v>
      </c>
      <c r="K27">
        <v>602</v>
      </c>
      <c r="L27">
        <v>588</v>
      </c>
      <c r="M27">
        <v>582</v>
      </c>
      <c r="N27">
        <v>580</v>
      </c>
      <c r="O27">
        <v>588</v>
      </c>
      <c r="P27">
        <v>593</v>
      </c>
      <c r="Q27">
        <v>579</v>
      </c>
      <c r="R27">
        <v>564</v>
      </c>
      <c r="S27">
        <v>517</v>
      </c>
      <c r="T27">
        <v>480</v>
      </c>
      <c r="U27">
        <v>475</v>
      </c>
      <c r="V27">
        <v>458</v>
      </c>
      <c r="W27">
        <v>431</v>
      </c>
      <c r="X27">
        <v>399</v>
      </c>
      <c r="Y27">
        <v>402</v>
      </c>
      <c r="Z27">
        <v>353</v>
      </c>
      <c r="AA27">
        <v>396</v>
      </c>
      <c r="AB27">
        <v>341</v>
      </c>
      <c r="AC27">
        <v>343</v>
      </c>
      <c r="AD27">
        <v>341</v>
      </c>
      <c r="AE27">
        <v>339</v>
      </c>
      <c r="AF27">
        <v>330</v>
      </c>
      <c r="AG27">
        <v>311</v>
      </c>
      <c r="AH27">
        <v>297</v>
      </c>
      <c r="AI27">
        <v>276</v>
      </c>
      <c r="AJ27">
        <v>243</v>
      </c>
      <c r="AK27">
        <v>204</v>
      </c>
      <c r="AL27">
        <v>234</v>
      </c>
      <c r="AM27">
        <v>191</v>
      </c>
      <c r="AN27">
        <v>148</v>
      </c>
      <c r="AO27">
        <v>191</v>
      </c>
      <c r="AP27">
        <v>167</v>
      </c>
      <c r="AQ27">
        <v>142</v>
      </c>
      <c r="AR27">
        <v>114</v>
      </c>
      <c r="AS27">
        <v>80</v>
      </c>
      <c r="AT27">
        <v>61</v>
      </c>
      <c r="AU27">
        <v>50</v>
      </c>
      <c r="AV27">
        <v>48</v>
      </c>
      <c r="AW27">
        <v>45</v>
      </c>
      <c r="AX27">
        <v>27</v>
      </c>
    </row>
    <row r="28" spans="3:50" ht="12.75">
      <c r="C28" t="s">
        <v>42</v>
      </c>
      <c r="F28" s="10">
        <v>28883</v>
      </c>
      <c r="G28" s="10">
        <v>26276</v>
      </c>
      <c r="H28" s="10">
        <v>22562</v>
      </c>
      <c r="I28" s="10">
        <v>20873</v>
      </c>
      <c r="J28" s="13">
        <v>18892</v>
      </c>
      <c r="K28" s="10">
        <v>17336</v>
      </c>
      <c r="L28" s="10">
        <v>16103</v>
      </c>
      <c r="M28" s="10">
        <v>15270</v>
      </c>
      <c r="N28" s="10">
        <v>15349</v>
      </c>
      <c r="O28" s="10">
        <v>14631</v>
      </c>
      <c r="P28" s="10">
        <v>14407</v>
      </c>
      <c r="Q28" s="10">
        <v>13429</v>
      </c>
      <c r="R28" s="10">
        <v>12417</v>
      </c>
      <c r="S28" s="10">
        <v>11686</v>
      </c>
      <c r="T28" s="10">
        <v>10786</v>
      </c>
      <c r="U28" s="10">
        <v>9992</v>
      </c>
      <c r="V28" s="10">
        <v>9494</v>
      </c>
      <c r="W28" s="10">
        <v>9106</v>
      </c>
      <c r="X28" s="10">
        <v>8652</v>
      </c>
      <c r="Y28" s="10">
        <v>8215</v>
      </c>
      <c r="Z28" s="10">
        <v>7957</v>
      </c>
      <c r="AA28" s="10">
        <v>7292</v>
      </c>
      <c r="AB28" s="10">
        <v>6808</v>
      </c>
      <c r="AC28" s="10">
        <v>6173</v>
      </c>
      <c r="AD28" s="10">
        <v>5659</v>
      </c>
      <c r="AE28" s="10">
        <v>5002</v>
      </c>
      <c r="AF28" s="10">
        <v>4791</v>
      </c>
      <c r="AG28" s="10">
        <v>4088</v>
      </c>
      <c r="AH28" s="10">
        <v>4009</v>
      </c>
      <c r="AI28" s="10">
        <v>3333</v>
      </c>
      <c r="AJ28" s="10">
        <v>2859</v>
      </c>
      <c r="AK28" s="10">
        <v>2609</v>
      </c>
      <c r="AL28" s="10">
        <v>2259</v>
      </c>
      <c r="AM28" s="10">
        <v>1955</v>
      </c>
      <c r="AN28" s="10">
        <v>1695</v>
      </c>
      <c r="AO28" s="10">
        <v>1463</v>
      </c>
      <c r="AP28" s="10">
        <v>1325</v>
      </c>
      <c r="AQ28" s="10">
        <v>1250</v>
      </c>
      <c r="AR28" s="10">
        <v>1136</v>
      </c>
      <c r="AS28" s="10">
        <v>1104</v>
      </c>
      <c r="AT28" s="10">
        <v>1043</v>
      </c>
      <c r="AU28" s="10">
        <v>1001</v>
      </c>
      <c r="AV28">
        <v>948</v>
      </c>
      <c r="AW28">
        <v>920</v>
      </c>
      <c r="AX28">
        <v>885</v>
      </c>
    </row>
    <row r="29" spans="3:50" ht="12.75">
      <c r="C29" t="s">
        <v>43</v>
      </c>
      <c r="F29">
        <v>373</v>
      </c>
      <c r="G29">
        <v>360</v>
      </c>
      <c r="H29">
        <v>355</v>
      </c>
      <c r="I29">
        <v>341</v>
      </c>
      <c r="J29" s="12">
        <v>317</v>
      </c>
      <c r="K29">
        <v>293</v>
      </c>
      <c r="L29">
        <v>286</v>
      </c>
      <c r="M29">
        <v>276</v>
      </c>
      <c r="N29">
        <v>263</v>
      </c>
      <c r="O29">
        <v>271</v>
      </c>
      <c r="P29">
        <v>271</v>
      </c>
      <c r="Q29">
        <v>253</v>
      </c>
      <c r="R29">
        <v>264</v>
      </c>
      <c r="S29">
        <v>257</v>
      </c>
      <c r="T29">
        <v>246</v>
      </c>
      <c r="U29">
        <v>238</v>
      </c>
      <c r="V29">
        <v>232</v>
      </c>
      <c r="W29">
        <v>223</v>
      </c>
      <c r="X29">
        <v>207</v>
      </c>
      <c r="Y29">
        <v>200</v>
      </c>
      <c r="Z29">
        <v>195</v>
      </c>
      <c r="AA29">
        <v>184</v>
      </c>
      <c r="AB29">
        <v>172</v>
      </c>
      <c r="AC29">
        <v>172</v>
      </c>
      <c r="AD29">
        <v>170</v>
      </c>
      <c r="AE29">
        <v>171</v>
      </c>
      <c r="AF29">
        <v>168</v>
      </c>
      <c r="AG29">
        <v>170</v>
      </c>
      <c r="AH29">
        <v>163</v>
      </c>
      <c r="AI29">
        <v>164</v>
      </c>
      <c r="AJ29">
        <v>158</v>
      </c>
      <c r="AK29">
        <v>149</v>
      </c>
      <c r="AL29">
        <v>144</v>
      </c>
      <c r="AM29">
        <v>140</v>
      </c>
      <c r="AN29">
        <v>121</v>
      </c>
      <c r="AO29">
        <v>100</v>
      </c>
      <c r="AP29">
        <v>86</v>
      </c>
      <c r="AQ29">
        <v>66</v>
      </c>
      <c r="AR29">
        <v>42</v>
      </c>
      <c r="AS29">
        <v>27</v>
      </c>
      <c r="AT29">
        <v>20</v>
      </c>
      <c r="AU29">
        <v>18</v>
      </c>
      <c r="AV29">
        <v>15</v>
      </c>
      <c r="AW29">
        <v>14</v>
      </c>
      <c r="AX29">
        <v>12</v>
      </c>
    </row>
    <row r="30" spans="3:50" ht="12.75">
      <c r="C30" t="s">
        <v>44</v>
      </c>
      <c r="F30">
        <v>0</v>
      </c>
      <c r="G30">
        <v>0</v>
      </c>
      <c r="H30">
        <v>0</v>
      </c>
      <c r="I30">
        <v>0</v>
      </c>
      <c r="J30" s="12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 s="10">
        <v>1086</v>
      </c>
      <c r="AK30">
        <v>902</v>
      </c>
      <c r="AL30">
        <v>810</v>
      </c>
      <c r="AM30">
        <v>636</v>
      </c>
      <c r="AN30">
        <v>429</v>
      </c>
      <c r="AO30">
        <v>247</v>
      </c>
      <c r="AP30">
        <v>194</v>
      </c>
      <c r="AQ30">
        <v>180</v>
      </c>
      <c r="AR30">
        <v>155</v>
      </c>
      <c r="AS30">
        <v>133</v>
      </c>
      <c r="AT30">
        <v>138</v>
      </c>
      <c r="AU30">
        <v>131</v>
      </c>
      <c r="AV30">
        <v>119</v>
      </c>
      <c r="AW30">
        <v>114</v>
      </c>
      <c r="AX30">
        <v>108</v>
      </c>
    </row>
    <row r="31" spans="4:50" ht="12.75">
      <c r="D31" t="s">
        <v>45</v>
      </c>
      <c r="F31" s="10">
        <v>6102</v>
      </c>
      <c r="G31" s="10">
        <v>5873</v>
      </c>
      <c r="H31" s="10">
        <v>5570</v>
      </c>
      <c r="I31" s="10">
        <v>5172</v>
      </c>
      <c r="J31" s="13">
        <v>4394</v>
      </c>
      <c r="K31" s="10">
        <v>3766</v>
      </c>
      <c r="L31" s="10">
        <v>3314</v>
      </c>
      <c r="M31" s="10">
        <v>3030</v>
      </c>
      <c r="N31" s="10">
        <v>2729</v>
      </c>
      <c r="O31" s="10">
        <v>2473</v>
      </c>
      <c r="P31" s="10">
        <v>2377</v>
      </c>
      <c r="Q31" s="10">
        <v>2171</v>
      </c>
      <c r="R31" s="10">
        <v>1976</v>
      </c>
      <c r="S31" s="10">
        <v>1760</v>
      </c>
      <c r="T31" s="10">
        <v>1477</v>
      </c>
      <c r="U31" s="10">
        <v>1265</v>
      </c>
      <c r="V31" s="10">
        <v>1199</v>
      </c>
      <c r="W31" s="10">
        <v>1119</v>
      </c>
      <c r="X31" s="10">
        <v>1040</v>
      </c>
      <c r="Y31" s="10">
        <v>1014</v>
      </c>
      <c r="Z31">
        <v>953</v>
      </c>
      <c r="AA31">
        <v>911</v>
      </c>
      <c r="AB31" s="10">
        <v>1041</v>
      </c>
      <c r="AC31" s="10">
        <v>1195</v>
      </c>
      <c r="AD31" s="10">
        <v>1215</v>
      </c>
      <c r="AE31" s="10">
        <v>1071</v>
      </c>
      <c r="AF31">
        <v>911</v>
      </c>
      <c r="AG31">
        <v>824</v>
      </c>
      <c r="AH31">
        <v>793</v>
      </c>
      <c r="AI31">
        <v>695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</row>
    <row r="32" spans="4:50" ht="12.75">
      <c r="D32" t="s">
        <v>46</v>
      </c>
      <c r="F32" s="10">
        <v>3329</v>
      </c>
      <c r="G32" s="10">
        <v>3130</v>
      </c>
      <c r="H32" s="10">
        <v>2951</v>
      </c>
      <c r="I32" s="10">
        <v>2769</v>
      </c>
      <c r="J32" s="13">
        <v>2644</v>
      </c>
      <c r="K32" s="10">
        <v>2352</v>
      </c>
      <c r="L32" s="10">
        <v>2026</v>
      </c>
      <c r="M32" s="10">
        <v>1500</v>
      </c>
      <c r="N32" s="10">
        <v>1783</v>
      </c>
      <c r="O32" s="10">
        <v>2067</v>
      </c>
      <c r="P32" s="10">
        <v>1889</v>
      </c>
      <c r="Q32" s="10">
        <v>1714</v>
      </c>
      <c r="R32" s="10">
        <v>1685</v>
      </c>
      <c r="S32" s="10">
        <v>1656</v>
      </c>
      <c r="T32" s="10">
        <v>1372</v>
      </c>
      <c r="U32">
        <v>698</v>
      </c>
      <c r="V32">
        <v>884</v>
      </c>
      <c r="W32">
        <v>644</v>
      </c>
      <c r="X32">
        <v>533</v>
      </c>
      <c r="Y32">
        <v>515</v>
      </c>
      <c r="Z32">
        <v>607</v>
      </c>
      <c r="AA32">
        <v>599</v>
      </c>
      <c r="AB32">
        <v>636</v>
      </c>
      <c r="AC32">
        <v>799</v>
      </c>
      <c r="AD32">
        <v>825</v>
      </c>
      <c r="AE32">
        <v>663</v>
      </c>
      <c r="AF32">
        <v>689</v>
      </c>
      <c r="AG32">
        <v>581</v>
      </c>
      <c r="AH32">
        <v>537</v>
      </c>
      <c r="AI32">
        <v>569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4:50" ht="12.75">
      <c r="D33" t="s">
        <v>47</v>
      </c>
      <c r="F33" s="10">
        <v>2172</v>
      </c>
      <c r="G33" s="10">
        <v>2040</v>
      </c>
      <c r="H33" s="10">
        <v>1922</v>
      </c>
      <c r="I33" s="10">
        <v>1922</v>
      </c>
      <c r="J33" s="13">
        <v>1732</v>
      </c>
      <c r="K33" s="10">
        <v>1618</v>
      </c>
      <c r="L33" s="10">
        <v>1568</v>
      </c>
      <c r="M33" s="10">
        <v>1560</v>
      </c>
      <c r="N33" s="10">
        <v>1480</v>
      </c>
      <c r="O33" s="10">
        <v>1504</v>
      </c>
      <c r="P33" s="10">
        <v>1370</v>
      </c>
      <c r="Q33" s="10">
        <v>1385</v>
      </c>
      <c r="R33" s="10">
        <v>1338</v>
      </c>
      <c r="S33" s="10">
        <v>1133</v>
      </c>
      <c r="T33">
        <v>926</v>
      </c>
      <c r="U33">
        <v>760</v>
      </c>
      <c r="V33">
        <v>774</v>
      </c>
      <c r="W33">
        <v>726</v>
      </c>
      <c r="X33">
        <v>712</v>
      </c>
      <c r="Y33">
        <v>716</v>
      </c>
      <c r="Z33">
        <v>645</v>
      </c>
      <c r="AA33">
        <v>555</v>
      </c>
      <c r="AB33">
        <v>504</v>
      </c>
      <c r="AC33">
        <v>507</v>
      </c>
      <c r="AD33">
        <v>446</v>
      </c>
      <c r="AE33">
        <v>410</v>
      </c>
      <c r="AF33">
        <v>373</v>
      </c>
      <c r="AG33">
        <v>306</v>
      </c>
      <c r="AH33">
        <v>251</v>
      </c>
      <c r="AI33">
        <v>218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</row>
    <row r="34" spans="3:50" ht="12.75">
      <c r="C34" t="s">
        <v>48</v>
      </c>
      <c r="F34">
        <v>0</v>
      </c>
      <c r="G34">
        <v>0</v>
      </c>
      <c r="H34">
        <v>0</v>
      </c>
      <c r="I34">
        <v>0</v>
      </c>
      <c r="J34" s="12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79</v>
      </c>
      <c r="AL34">
        <v>153</v>
      </c>
      <c r="AM34">
        <v>182</v>
      </c>
      <c r="AN34">
        <v>160</v>
      </c>
      <c r="AO34">
        <v>125</v>
      </c>
      <c r="AP34">
        <v>116</v>
      </c>
      <c r="AQ34">
        <v>102</v>
      </c>
      <c r="AR34">
        <v>84</v>
      </c>
      <c r="AS34">
        <v>31</v>
      </c>
      <c r="AT34">
        <v>0</v>
      </c>
      <c r="AU34">
        <v>0</v>
      </c>
      <c r="AV34">
        <v>0</v>
      </c>
      <c r="AW34">
        <v>0</v>
      </c>
      <c r="AX34">
        <v>0</v>
      </c>
    </row>
    <row r="35" spans="3:50" ht="12.75">
      <c r="C35" t="s">
        <v>49</v>
      </c>
      <c r="F35" s="10">
        <v>9119</v>
      </c>
      <c r="G35" s="10">
        <v>8627</v>
      </c>
      <c r="H35" s="10">
        <v>7528</v>
      </c>
      <c r="I35" s="10">
        <v>5410</v>
      </c>
      <c r="J35" s="13">
        <v>5068</v>
      </c>
      <c r="K35" s="10">
        <v>4518</v>
      </c>
      <c r="L35" s="10">
        <v>4097</v>
      </c>
      <c r="M35" s="10">
        <v>3923</v>
      </c>
      <c r="N35" s="10">
        <v>3749</v>
      </c>
      <c r="O35" s="10">
        <v>3650</v>
      </c>
      <c r="P35" s="10">
        <v>3627</v>
      </c>
      <c r="Q35" s="10">
        <v>3145</v>
      </c>
      <c r="R35" s="10">
        <v>2915</v>
      </c>
      <c r="S35" s="10">
        <v>2597</v>
      </c>
      <c r="T35" s="10">
        <v>2258</v>
      </c>
      <c r="U35" s="10">
        <v>2026</v>
      </c>
      <c r="V35" s="10">
        <v>1788</v>
      </c>
      <c r="W35" s="10">
        <v>1524</v>
      </c>
      <c r="X35" s="10">
        <v>1323</v>
      </c>
      <c r="Y35" s="10">
        <v>1325</v>
      </c>
      <c r="Z35" s="10">
        <v>1298</v>
      </c>
      <c r="AA35" s="10">
        <v>1232</v>
      </c>
      <c r="AB35" s="10">
        <v>1141</v>
      </c>
      <c r="AC35" s="10">
        <v>1216</v>
      </c>
      <c r="AD35" s="10">
        <v>1235</v>
      </c>
      <c r="AE35" s="10">
        <v>1109</v>
      </c>
      <c r="AF35" s="10">
        <v>1155</v>
      </c>
      <c r="AG35" s="10">
        <v>1152</v>
      </c>
      <c r="AH35" s="10">
        <v>1110</v>
      </c>
      <c r="AI35" s="10">
        <v>1043</v>
      </c>
      <c r="AJ35">
        <v>969</v>
      </c>
      <c r="AK35">
        <v>854</v>
      </c>
      <c r="AL35">
        <v>893</v>
      </c>
      <c r="AM35">
        <v>791</v>
      </c>
      <c r="AN35">
        <v>594</v>
      </c>
      <c r="AO35">
        <v>564</v>
      </c>
      <c r="AP35">
        <v>471</v>
      </c>
      <c r="AQ35">
        <v>401</v>
      </c>
      <c r="AR35">
        <v>294</v>
      </c>
      <c r="AS35">
        <v>214</v>
      </c>
      <c r="AT35">
        <v>226</v>
      </c>
      <c r="AU35">
        <v>208</v>
      </c>
      <c r="AV35">
        <v>140</v>
      </c>
      <c r="AW35">
        <v>108</v>
      </c>
      <c r="AX35">
        <v>102</v>
      </c>
    </row>
    <row r="36" spans="3:50" ht="12.75">
      <c r="C36" t="s">
        <v>50</v>
      </c>
      <c r="F36" s="10">
        <v>31335</v>
      </c>
      <c r="G36" s="10">
        <v>28460</v>
      </c>
      <c r="H36" s="10">
        <v>25699</v>
      </c>
      <c r="I36" s="10">
        <v>22341</v>
      </c>
      <c r="J36" s="13">
        <v>19730</v>
      </c>
      <c r="K36" s="10">
        <v>18117</v>
      </c>
      <c r="L36" s="10">
        <v>16574</v>
      </c>
      <c r="M36" s="10">
        <v>14816</v>
      </c>
      <c r="N36" s="10">
        <v>13512</v>
      </c>
      <c r="O36" s="10">
        <v>14402</v>
      </c>
      <c r="P36" s="10">
        <v>14105</v>
      </c>
      <c r="Q36" s="10">
        <v>13091</v>
      </c>
      <c r="R36" s="10">
        <v>11861</v>
      </c>
      <c r="S36" s="10">
        <v>10824</v>
      </c>
      <c r="T36" s="10">
        <v>9981</v>
      </c>
      <c r="U36" s="10">
        <v>9314</v>
      </c>
      <c r="V36" s="10">
        <v>8618</v>
      </c>
      <c r="W36" s="10">
        <v>7989</v>
      </c>
      <c r="X36" s="10">
        <v>7114</v>
      </c>
      <c r="Y36" s="10">
        <v>6830</v>
      </c>
      <c r="Z36" s="10">
        <v>6269</v>
      </c>
      <c r="AA36" s="10">
        <v>5331</v>
      </c>
      <c r="AB36" s="10">
        <v>4955</v>
      </c>
      <c r="AC36" s="10">
        <v>4791</v>
      </c>
      <c r="AD36" s="10">
        <v>4616</v>
      </c>
      <c r="AE36" s="10">
        <v>4082</v>
      </c>
      <c r="AF36" s="10">
        <v>3760</v>
      </c>
      <c r="AG36" s="10">
        <v>3267</v>
      </c>
      <c r="AH36" s="10">
        <v>3119</v>
      </c>
      <c r="AI36" s="10">
        <v>2809</v>
      </c>
      <c r="AJ36" s="10">
        <v>2245</v>
      </c>
      <c r="AK36" s="10">
        <v>2022</v>
      </c>
      <c r="AL36" s="10">
        <v>1893</v>
      </c>
      <c r="AM36" s="10">
        <v>1663</v>
      </c>
      <c r="AN36" s="10">
        <v>1556</v>
      </c>
      <c r="AO36" s="10">
        <v>1555</v>
      </c>
      <c r="AP36" s="10">
        <v>1539</v>
      </c>
      <c r="AQ36" s="10">
        <v>1466</v>
      </c>
      <c r="AR36" s="10">
        <v>1335</v>
      </c>
      <c r="AS36" s="10">
        <v>1251</v>
      </c>
      <c r="AT36" s="10">
        <v>1112</v>
      </c>
      <c r="AU36">
        <v>983</v>
      </c>
      <c r="AV36">
        <v>849</v>
      </c>
      <c r="AW36">
        <v>680</v>
      </c>
      <c r="AX36">
        <v>505</v>
      </c>
    </row>
    <row r="37" spans="3:50" ht="12.75">
      <c r="C37" t="s">
        <v>51</v>
      </c>
      <c r="F37" s="10">
        <v>7043</v>
      </c>
      <c r="G37" s="10">
        <v>6850</v>
      </c>
      <c r="H37" s="10">
        <v>6269</v>
      </c>
      <c r="I37" s="10">
        <v>6362</v>
      </c>
      <c r="J37" s="13">
        <v>6112</v>
      </c>
      <c r="K37" s="10">
        <v>5975</v>
      </c>
      <c r="L37" s="10">
        <v>5875</v>
      </c>
      <c r="M37" s="10">
        <v>5831</v>
      </c>
      <c r="N37" s="10">
        <v>5323</v>
      </c>
      <c r="O37" s="10">
        <v>4568</v>
      </c>
      <c r="P37" s="10">
        <v>4151</v>
      </c>
      <c r="Q37" s="10">
        <v>4139</v>
      </c>
      <c r="R37" s="10">
        <v>3711</v>
      </c>
      <c r="S37" s="10">
        <v>3538</v>
      </c>
      <c r="T37" s="10">
        <v>3398</v>
      </c>
      <c r="U37" s="10">
        <v>3317</v>
      </c>
      <c r="V37" s="10">
        <v>3192</v>
      </c>
      <c r="W37" s="10">
        <v>3262</v>
      </c>
      <c r="X37" s="10">
        <v>2920</v>
      </c>
      <c r="Y37" s="10">
        <v>2610</v>
      </c>
      <c r="Z37" s="10">
        <v>2395</v>
      </c>
      <c r="AA37" s="10">
        <v>1943</v>
      </c>
      <c r="AB37" s="10">
        <v>1486</v>
      </c>
      <c r="AC37" s="10">
        <v>1579</v>
      </c>
      <c r="AD37" s="10">
        <v>1289</v>
      </c>
      <c r="AE37" s="10">
        <v>1070</v>
      </c>
      <c r="AF37" s="10">
        <v>1176</v>
      </c>
      <c r="AG37">
        <v>924</v>
      </c>
      <c r="AH37">
        <v>958</v>
      </c>
      <c r="AI37">
        <v>857</v>
      </c>
      <c r="AJ37">
        <v>690</v>
      </c>
      <c r="AK37">
        <v>617</v>
      </c>
      <c r="AL37">
        <v>621</v>
      </c>
      <c r="AM37">
        <v>673</v>
      </c>
      <c r="AN37">
        <v>574</v>
      </c>
      <c r="AO37">
        <v>587</v>
      </c>
      <c r="AP37">
        <v>531</v>
      </c>
      <c r="AQ37">
        <v>466</v>
      </c>
      <c r="AR37">
        <v>449</v>
      </c>
      <c r="AS37">
        <v>428</v>
      </c>
      <c r="AT37">
        <v>389</v>
      </c>
      <c r="AU37">
        <v>304</v>
      </c>
      <c r="AV37">
        <v>250</v>
      </c>
      <c r="AW37">
        <v>219</v>
      </c>
      <c r="AX37">
        <v>202</v>
      </c>
    </row>
    <row r="38" spans="2:50" ht="12.75">
      <c r="B38" t="s">
        <v>52</v>
      </c>
      <c r="F38" s="10">
        <v>247257</v>
      </c>
      <c r="G38" s="10">
        <v>229005</v>
      </c>
      <c r="H38" s="10">
        <v>217056</v>
      </c>
      <c r="I38" s="10">
        <v>202020</v>
      </c>
      <c r="J38" s="13">
        <v>183755</v>
      </c>
      <c r="K38" s="10">
        <v>170059</v>
      </c>
      <c r="L38" s="10">
        <v>160700</v>
      </c>
      <c r="M38" s="10">
        <v>150486</v>
      </c>
      <c r="N38" s="10">
        <v>144019</v>
      </c>
      <c r="O38" s="10">
        <v>141361</v>
      </c>
      <c r="P38" s="10">
        <v>135386</v>
      </c>
      <c r="Q38" s="10">
        <v>124680</v>
      </c>
      <c r="R38" s="10">
        <v>114129</v>
      </c>
      <c r="S38" s="10">
        <v>105501</v>
      </c>
      <c r="T38" s="10">
        <v>96173</v>
      </c>
      <c r="U38" s="10">
        <v>85391</v>
      </c>
      <c r="V38" s="10">
        <v>77336</v>
      </c>
      <c r="W38" s="10">
        <v>70754</v>
      </c>
      <c r="X38" s="10">
        <v>63276</v>
      </c>
      <c r="Y38" s="10">
        <v>56310</v>
      </c>
      <c r="Z38" s="10">
        <v>51567</v>
      </c>
      <c r="AA38" s="10">
        <v>48590</v>
      </c>
      <c r="AB38" s="10">
        <v>44921</v>
      </c>
      <c r="AC38" s="10">
        <v>40609</v>
      </c>
      <c r="AD38" s="10">
        <v>35745</v>
      </c>
      <c r="AE38" s="10">
        <v>31149</v>
      </c>
      <c r="AF38" s="10">
        <v>26923</v>
      </c>
      <c r="AG38" s="10">
        <v>23845</v>
      </c>
      <c r="AH38" s="10">
        <v>20883</v>
      </c>
      <c r="AI38" s="10">
        <v>19980</v>
      </c>
      <c r="AJ38" s="10">
        <v>17407</v>
      </c>
      <c r="AK38" s="10">
        <v>15160</v>
      </c>
      <c r="AL38" s="10">
        <v>13128</v>
      </c>
      <c r="AM38" s="10">
        <v>11771</v>
      </c>
      <c r="AN38" s="10">
        <v>10608</v>
      </c>
      <c r="AO38" s="10">
        <v>9194</v>
      </c>
      <c r="AP38" s="10">
        <v>8235</v>
      </c>
      <c r="AQ38" s="10">
        <v>7443</v>
      </c>
      <c r="AR38" s="10">
        <v>6483</v>
      </c>
      <c r="AS38" s="10">
        <v>5788</v>
      </c>
      <c r="AT38" s="10">
        <v>5206</v>
      </c>
      <c r="AU38" s="10">
        <v>4781</v>
      </c>
      <c r="AV38" s="10">
        <v>4437</v>
      </c>
      <c r="AW38" s="10">
        <v>4210</v>
      </c>
      <c r="AX38" s="10">
        <v>3979</v>
      </c>
    </row>
    <row r="39" spans="3:50" ht="12.75">
      <c r="C39" t="s">
        <v>53</v>
      </c>
      <c r="F39">
        <v>90</v>
      </c>
      <c r="G39">
        <v>84</v>
      </c>
      <c r="H39">
        <v>84</v>
      </c>
      <c r="I39">
        <v>62</v>
      </c>
      <c r="J39" s="12">
        <v>48</v>
      </c>
      <c r="K39">
        <v>49</v>
      </c>
      <c r="L39">
        <v>54</v>
      </c>
      <c r="M39">
        <v>58</v>
      </c>
      <c r="N39">
        <v>54</v>
      </c>
      <c r="O39">
        <v>52</v>
      </c>
      <c r="P39">
        <v>53</v>
      </c>
      <c r="Q39">
        <v>52</v>
      </c>
      <c r="R39">
        <v>70</v>
      </c>
      <c r="S39">
        <v>66</v>
      </c>
      <c r="T39">
        <v>62</v>
      </c>
      <c r="U39">
        <v>64</v>
      </c>
      <c r="V39">
        <v>62</v>
      </c>
      <c r="W39">
        <v>56</v>
      </c>
      <c r="X39">
        <v>55</v>
      </c>
      <c r="Y39">
        <v>51</v>
      </c>
      <c r="Z39">
        <v>55</v>
      </c>
      <c r="AA39">
        <v>59</v>
      </c>
      <c r="AB39">
        <v>57</v>
      </c>
      <c r="AC39">
        <v>54</v>
      </c>
      <c r="AD39">
        <v>52</v>
      </c>
      <c r="AE39">
        <v>58</v>
      </c>
      <c r="AF39">
        <v>80</v>
      </c>
      <c r="AG39">
        <v>74</v>
      </c>
      <c r="AH39">
        <v>71</v>
      </c>
      <c r="AI39">
        <v>74</v>
      </c>
      <c r="AJ39">
        <v>71</v>
      </c>
      <c r="AK39">
        <v>69</v>
      </c>
      <c r="AL39">
        <v>66</v>
      </c>
      <c r="AM39">
        <v>71</v>
      </c>
      <c r="AN39">
        <v>66</v>
      </c>
      <c r="AO39">
        <v>59</v>
      </c>
      <c r="AP39">
        <v>55</v>
      </c>
      <c r="AQ39">
        <v>53</v>
      </c>
      <c r="AR39">
        <v>54</v>
      </c>
      <c r="AS39">
        <v>52</v>
      </c>
      <c r="AT39">
        <v>51</v>
      </c>
      <c r="AU39">
        <v>50</v>
      </c>
      <c r="AV39">
        <v>46</v>
      </c>
      <c r="AW39">
        <v>46</v>
      </c>
      <c r="AX39">
        <v>41</v>
      </c>
    </row>
    <row r="40" spans="3:50" ht="12.75">
      <c r="C40" t="s">
        <v>33</v>
      </c>
      <c r="F40" s="10">
        <v>32748</v>
      </c>
      <c r="G40" s="10">
        <v>30798</v>
      </c>
      <c r="H40" s="10">
        <v>29426</v>
      </c>
      <c r="I40" s="10">
        <v>27441</v>
      </c>
      <c r="J40" s="13">
        <v>24292</v>
      </c>
      <c r="K40" s="10">
        <v>21649</v>
      </c>
      <c r="L40" s="10">
        <v>21505</v>
      </c>
      <c r="M40" s="10">
        <v>21249</v>
      </c>
      <c r="N40" s="10">
        <v>21097</v>
      </c>
      <c r="O40" s="10">
        <v>21118</v>
      </c>
      <c r="P40" s="10">
        <v>21380</v>
      </c>
      <c r="Q40" s="10">
        <v>21796</v>
      </c>
      <c r="R40" s="10">
        <v>20333</v>
      </c>
      <c r="S40" s="10">
        <v>18265</v>
      </c>
      <c r="T40" s="10">
        <v>16918</v>
      </c>
      <c r="U40" s="10">
        <v>14976</v>
      </c>
      <c r="V40" s="10">
        <v>13337</v>
      </c>
      <c r="W40" s="10">
        <v>11549</v>
      </c>
      <c r="X40" s="10">
        <v>9734</v>
      </c>
      <c r="Y40" s="10">
        <v>8609</v>
      </c>
      <c r="Z40" s="10">
        <v>7343</v>
      </c>
      <c r="AA40" s="10">
        <v>6992</v>
      </c>
      <c r="AB40" s="10">
        <v>6709</v>
      </c>
      <c r="AC40" s="10">
        <v>6018</v>
      </c>
      <c r="AD40" s="10">
        <v>5457</v>
      </c>
      <c r="AE40" s="10">
        <v>4819</v>
      </c>
      <c r="AF40" s="10">
        <v>3925</v>
      </c>
      <c r="AG40" s="10">
        <v>3419</v>
      </c>
      <c r="AH40" s="10">
        <v>2956</v>
      </c>
      <c r="AI40" s="10">
        <v>2605</v>
      </c>
      <c r="AJ40" s="10">
        <v>2338</v>
      </c>
      <c r="AK40" s="10">
        <v>2015</v>
      </c>
      <c r="AL40" s="10">
        <v>1684</v>
      </c>
      <c r="AM40" s="10">
        <v>1543</v>
      </c>
      <c r="AN40" s="10">
        <v>1508</v>
      </c>
      <c r="AO40" s="10">
        <v>1352</v>
      </c>
      <c r="AP40" s="10">
        <v>1228</v>
      </c>
      <c r="AQ40" s="10">
        <v>1085</v>
      </c>
      <c r="AR40">
        <v>977</v>
      </c>
      <c r="AS40">
        <v>857</v>
      </c>
      <c r="AT40">
        <v>795</v>
      </c>
      <c r="AU40">
        <v>731</v>
      </c>
      <c r="AV40">
        <v>695</v>
      </c>
      <c r="AW40">
        <v>635</v>
      </c>
      <c r="AX40">
        <v>606</v>
      </c>
    </row>
    <row r="41" spans="3:50" ht="12.75">
      <c r="C41" t="s">
        <v>34</v>
      </c>
      <c r="F41" s="10">
        <v>126712</v>
      </c>
      <c r="G41" s="10">
        <v>115494</v>
      </c>
      <c r="H41" s="10">
        <v>107927</v>
      </c>
      <c r="I41" s="10">
        <v>98482</v>
      </c>
      <c r="J41" s="13">
        <v>88141</v>
      </c>
      <c r="K41" s="10">
        <v>80051</v>
      </c>
      <c r="L41" s="10">
        <v>74453</v>
      </c>
      <c r="M41" s="10">
        <v>68491</v>
      </c>
      <c r="N41" s="10">
        <v>65530</v>
      </c>
      <c r="O41" s="10">
        <v>64155</v>
      </c>
      <c r="P41" s="10">
        <v>58572</v>
      </c>
      <c r="Q41" s="10">
        <v>50641</v>
      </c>
      <c r="R41" s="10">
        <v>45761</v>
      </c>
      <c r="S41" s="10">
        <v>41719</v>
      </c>
      <c r="T41" s="10">
        <v>36148</v>
      </c>
      <c r="U41" s="10">
        <v>30850</v>
      </c>
      <c r="V41" s="10">
        <v>27813</v>
      </c>
      <c r="W41" s="10">
        <v>26103</v>
      </c>
      <c r="X41" s="10">
        <v>23403</v>
      </c>
      <c r="Y41" s="10">
        <v>21476</v>
      </c>
      <c r="Z41" s="10">
        <v>20444</v>
      </c>
      <c r="AA41" s="10">
        <v>18756</v>
      </c>
      <c r="AB41" s="10">
        <v>16915</v>
      </c>
      <c r="AC41" s="10">
        <v>15473</v>
      </c>
      <c r="AD41" s="10">
        <v>13448</v>
      </c>
      <c r="AE41" s="10">
        <v>11175</v>
      </c>
      <c r="AF41" s="10">
        <v>9905</v>
      </c>
      <c r="AG41" s="10">
        <v>8849</v>
      </c>
      <c r="AH41" s="10">
        <v>7166</v>
      </c>
      <c r="AI41" s="10">
        <v>7037</v>
      </c>
      <c r="AJ41" s="10">
        <v>5624</v>
      </c>
      <c r="AK41" s="10">
        <v>5181</v>
      </c>
      <c r="AL41" s="10">
        <v>4348</v>
      </c>
      <c r="AM41" s="10">
        <v>3566</v>
      </c>
      <c r="AN41" s="10">
        <v>3103</v>
      </c>
      <c r="AO41" s="10">
        <v>2456</v>
      </c>
      <c r="AP41" s="10">
        <v>2150</v>
      </c>
      <c r="AQ41" s="10">
        <v>1979</v>
      </c>
      <c r="AR41" s="10">
        <v>1294</v>
      </c>
      <c r="AS41" s="10">
        <v>1005</v>
      </c>
      <c r="AT41">
        <v>743</v>
      </c>
      <c r="AU41">
        <v>522</v>
      </c>
      <c r="AV41">
        <v>479</v>
      </c>
      <c r="AW41">
        <v>392</v>
      </c>
      <c r="AX41">
        <v>315</v>
      </c>
    </row>
    <row r="42" spans="4:50" ht="12.75">
      <c r="D42" t="s">
        <v>36</v>
      </c>
      <c r="F42" s="10">
        <v>119045</v>
      </c>
      <c r="G42" s="10">
        <v>108215</v>
      </c>
      <c r="H42" s="10">
        <v>101273</v>
      </c>
      <c r="I42" s="10">
        <v>92337</v>
      </c>
      <c r="J42" s="13">
        <v>83270</v>
      </c>
      <c r="K42" s="10">
        <v>75686</v>
      </c>
      <c r="L42" s="10">
        <v>69418</v>
      </c>
      <c r="M42" s="10">
        <v>63324</v>
      </c>
      <c r="N42" s="10">
        <v>60116</v>
      </c>
      <c r="O42" s="10">
        <v>58718</v>
      </c>
      <c r="P42" s="10">
        <v>53120</v>
      </c>
      <c r="Q42" s="10">
        <v>45604</v>
      </c>
      <c r="R42" s="10">
        <v>40230</v>
      </c>
      <c r="S42" s="10">
        <v>36532</v>
      </c>
      <c r="T42" s="10">
        <v>31115</v>
      </c>
      <c r="U42" s="10">
        <v>26712</v>
      </c>
      <c r="V42" s="10">
        <v>24070</v>
      </c>
      <c r="W42" s="10">
        <v>22551</v>
      </c>
      <c r="X42" s="10">
        <v>19981</v>
      </c>
      <c r="Y42" s="10">
        <v>18286</v>
      </c>
      <c r="Z42" s="10">
        <v>17569</v>
      </c>
      <c r="AA42" s="10">
        <v>16106</v>
      </c>
      <c r="AB42" s="10">
        <v>14478</v>
      </c>
      <c r="AC42" s="10">
        <v>13247</v>
      </c>
      <c r="AD42" s="10">
        <v>11549</v>
      </c>
      <c r="AE42" s="10">
        <v>9627</v>
      </c>
      <c r="AF42" s="10">
        <v>8547</v>
      </c>
      <c r="AG42" s="10">
        <v>7568</v>
      </c>
      <c r="AH42" s="10">
        <v>6036</v>
      </c>
      <c r="AI42" s="10">
        <v>6037</v>
      </c>
      <c r="AJ42" s="10">
        <v>4797</v>
      </c>
      <c r="AK42" s="10">
        <v>4490</v>
      </c>
      <c r="AL42" s="10">
        <v>3766</v>
      </c>
      <c r="AM42" s="10">
        <v>2886</v>
      </c>
      <c r="AN42" s="10">
        <v>2447</v>
      </c>
      <c r="AO42" s="10">
        <v>1877</v>
      </c>
      <c r="AP42" s="10">
        <v>1707</v>
      </c>
      <c r="AQ42" s="10">
        <v>1616</v>
      </c>
      <c r="AR42">
        <v>672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</row>
    <row r="43" spans="4:50" ht="12.75">
      <c r="D43" t="s">
        <v>37</v>
      </c>
      <c r="F43">
        <v>535</v>
      </c>
      <c r="G43">
        <v>480</v>
      </c>
      <c r="H43">
        <v>400</v>
      </c>
      <c r="I43">
        <v>355</v>
      </c>
      <c r="J43" s="12">
        <v>293</v>
      </c>
      <c r="K43">
        <v>166</v>
      </c>
      <c r="L43">
        <v>43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</row>
    <row r="44" spans="4:50" ht="12.75">
      <c r="D44" t="s">
        <v>38</v>
      </c>
      <c r="F44" s="10">
        <v>1448</v>
      </c>
      <c r="G44" s="10">
        <v>1324</v>
      </c>
      <c r="H44" s="10">
        <v>1284</v>
      </c>
      <c r="I44">
        <v>931</v>
      </c>
      <c r="J44" s="12">
        <v>603</v>
      </c>
      <c r="K44">
        <v>324</v>
      </c>
      <c r="L44">
        <v>64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</row>
    <row r="45" spans="4:50" ht="12.75">
      <c r="D45" t="s">
        <v>54</v>
      </c>
      <c r="F45">
        <v>0</v>
      </c>
      <c r="G45">
        <v>0</v>
      </c>
      <c r="H45">
        <v>0</v>
      </c>
      <c r="I45">
        <v>0</v>
      </c>
      <c r="J45" s="12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203</v>
      </c>
      <c r="AN45">
        <v>239</v>
      </c>
      <c r="AO45">
        <v>220</v>
      </c>
      <c r="AP45">
        <v>144</v>
      </c>
      <c r="AQ45">
        <v>123</v>
      </c>
      <c r="AR45">
        <v>440</v>
      </c>
      <c r="AS45">
        <v>883</v>
      </c>
      <c r="AT45">
        <v>631</v>
      </c>
      <c r="AU45">
        <v>419</v>
      </c>
      <c r="AV45">
        <v>377</v>
      </c>
      <c r="AW45">
        <v>281</v>
      </c>
      <c r="AX45">
        <v>213</v>
      </c>
    </row>
    <row r="46" spans="4:50" ht="12.75">
      <c r="D46" t="s">
        <v>55</v>
      </c>
      <c r="F46" s="10">
        <v>5684</v>
      </c>
      <c r="G46" s="10">
        <v>5475</v>
      </c>
      <c r="H46" s="10">
        <v>4971</v>
      </c>
      <c r="I46" s="10">
        <v>4860</v>
      </c>
      <c r="J46" s="13">
        <v>3975</v>
      </c>
      <c r="K46" s="10">
        <v>3874</v>
      </c>
      <c r="L46" s="10">
        <v>4928</v>
      </c>
      <c r="M46" s="10">
        <v>5167</v>
      </c>
      <c r="N46" s="10">
        <v>5414</v>
      </c>
      <c r="O46" s="10">
        <v>5437</v>
      </c>
      <c r="P46" s="10">
        <v>5451</v>
      </c>
      <c r="Q46" s="10">
        <v>5037</v>
      </c>
      <c r="R46" s="10">
        <v>5531</v>
      </c>
      <c r="S46" s="10">
        <v>5187</v>
      </c>
      <c r="T46" s="10">
        <v>5033</v>
      </c>
      <c r="U46" s="10">
        <v>4138</v>
      </c>
      <c r="V46" s="10">
        <v>3742</v>
      </c>
      <c r="W46" s="10">
        <v>3552</v>
      </c>
      <c r="X46" s="10">
        <v>3422</v>
      </c>
      <c r="Y46" s="10">
        <v>3190</v>
      </c>
      <c r="Z46" s="10">
        <v>2875</v>
      </c>
      <c r="AA46" s="10">
        <v>2649</v>
      </c>
      <c r="AB46" s="10">
        <v>2437</v>
      </c>
      <c r="AC46" s="10">
        <v>2226</v>
      </c>
      <c r="AD46" s="10">
        <v>1899</v>
      </c>
      <c r="AE46" s="10">
        <v>1548</v>
      </c>
      <c r="AF46" s="10">
        <v>1358</v>
      </c>
      <c r="AG46" s="10">
        <v>1281</v>
      </c>
      <c r="AH46" s="10">
        <v>1131</v>
      </c>
      <c r="AI46" s="10">
        <v>1000</v>
      </c>
      <c r="AJ46">
        <v>827</v>
      </c>
      <c r="AK46">
        <v>691</v>
      </c>
      <c r="AL46">
        <v>582</v>
      </c>
      <c r="AM46">
        <v>477</v>
      </c>
      <c r="AN46">
        <v>417</v>
      </c>
      <c r="AO46">
        <v>359</v>
      </c>
      <c r="AP46">
        <v>299</v>
      </c>
      <c r="AQ46">
        <v>240</v>
      </c>
      <c r="AR46">
        <v>182</v>
      </c>
      <c r="AS46">
        <v>122</v>
      </c>
      <c r="AT46">
        <v>112</v>
      </c>
      <c r="AU46">
        <v>103</v>
      </c>
      <c r="AV46">
        <v>102</v>
      </c>
      <c r="AW46">
        <v>110</v>
      </c>
      <c r="AX46">
        <v>102</v>
      </c>
    </row>
    <row r="47" spans="3:50" ht="12.75">
      <c r="C47" t="s">
        <v>41</v>
      </c>
      <c r="F47" s="10">
        <v>2105</v>
      </c>
      <c r="G47" s="10">
        <v>2100</v>
      </c>
      <c r="H47" s="10">
        <v>2060</v>
      </c>
      <c r="I47" s="10">
        <v>2071</v>
      </c>
      <c r="J47" s="13">
        <v>2096</v>
      </c>
      <c r="K47" s="10">
        <v>1961</v>
      </c>
      <c r="L47" s="10">
        <v>1833</v>
      </c>
      <c r="M47" s="10">
        <v>1765</v>
      </c>
      <c r="N47" s="10">
        <v>1667</v>
      </c>
      <c r="O47" s="10">
        <v>1603</v>
      </c>
      <c r="P47" s="10">
        <v>1555</v>
      </c>
      <c r="Q47" s="10">
        <v>1489</v>
      </c>
      <c r="R47" s="10">
        <v>1409</v>
      </c>
      <c r="S47" s="10">
        <v>1303</v>
      </c>
      <c r="T47" s="10">
        <v>1175</v>
      </c>
      <c r="U47" s="10">
        <v>1128</v>
      </c>
      <c r="V47" s="10">
        <v>1119</v>
      </c>
      <c r="W47" s="10">
        <v>1078</v>
      </c>
      <c r="X47">
        <v>995</v>
      </c>
      <c r="Y47">
        <v>884</v>
      </c>
      <c r="Z47">
        <v>765</v>
      </c>
      <c r="AA47">
        <v>679</v>
      </c>
      <c r="AB47">
        <v>597</v>
      </c>
      <c r="AC47">
        <v>540</v>
      </c>
      <c r="AD47">
        <v>514</v>
      </c>
      <c r="AE47">
        <v>436</v>
      </c>
      <c r="AF47">
        <v>371</v>
      </c>
      <c r="AG47">
        <v>354</v>
      </c>
      <c r="AH47">
        <v>322</v>
      </c>
      <c r="AI47">
        <v>290</v>
      </c>
      <c r="AJ47">
        <v>282</v>
      </c>
      <c r="AK47">
        <v>264</v>
      </c>
      <c r="AL47">
        <v>248</v>
      </c>
      <c r="AM47">
        <v>263</v>
      </c>
      <c r="AN47">
        <v>261</v>
      </c>
      <c r="AO47">
        <v>244</v>
      </c>
      <c r="AP47">
        <v>210</v>
      </c>
      <c r="AQ47">
        <v>182</v>
      </c>
      <c r="AR47">
        <v>176</v>
      </c>
      <c r="AS47">
        <v>164</v>
      </c>
      <c r="AT47">
        <v>159</v>
      </c>
      <c r="AU47">
        <v>151</v>
      </c>
      <c r="AV47">
        <v>133</v>
      </c>
      <c r="AW47">
        <v>127</v>
      </c>
      <c r="AX47">
        <v>89</v>
      </c>
    </row>
    <row r="48" spans="3:50" ht="12.75">
      <c r="C48" t="s">
        <v>43</v>
      </c>
      <c r="F48">
        <v>113</v>
      </c>
      <c r="G48">
        <v>108</v>
      </c>
      <c r="H48">
        <v>107</v>
      </c>
      <c r="I48">
        <v>107</v>
      </c>
      <c r="J48" s="12">
        <v>104</v>
      </c>
      <c r="K48">
        <v>96</v>
      </c>
      <c r="L48">
        <v>92</v>
      </c>
      <c r="M48">
        <v>91</v>
      </c>
      <c r="N48">
        <v>89</v>
      </c>
      <c r="O48">
        <v>89</v>
      </c>
      <c r="P48">
        <v>89</v>
      </c>
      <c r="Q48">
        <v>85</v>
      </c>
      <c r="R48">
        <v>79</v>
      </c>
      <c r="S48">
        <v>75</v>
      </c>
      <c r="T48">
        <v>72</v>
      </c>
      <c r="U48">
        <v>70</v>
      </c>
      <c r="V48">
        <v>68</v>
      </c>
      <c r="W48">
        <v>66</v>
      </c>
      <c r="X48">
        <v>63</v>
      </c>
      <c r="Y48">
        <v>62</v>
      </c>
      <c r="Z48">
        <v>62</v>
      </c>
      <c r="AA48">
        <v>62</v>
      </c>
      <c r="AB48">
        <v>61</v>
      </c>
      <c r="AC48">
        <v>57</v>
      </c>
      <c r="AD48">
        <v>53</v>
      </c>
      <c r="AE48">
        <v>53</v>
      </c>
      <c r="AF48">
        <v>52</v>
      </c>
      <c r="AG48">
        <v>49</v>
      </c>
      <c r="AH48">
        <v>48</v>
      </c>
      <c r="AI48">
        <v>46</v>
      </c>
      <c r="AJ48">
        <v>44</v>
      </c>
      <c r="AK48">
        <v>41</v>
      </c>
      <c r="AL48">
        <v>40</v>
      </c>
      <c r="AM48">
        <v>40</v>
      </c>
      <c r="AN48">
        <v>34</v>
      </c>
      <c r="AO48">
        <v>31</v>
      </c>
      <c r="AP48">
        <v>29</v>
      </c>
      <c r="AQ48">
        <v>22</v>
      </c>
      <c r="AR48">
        <v>16</v>
      </c>
      <c r="AS48">
        <v>15</v>
      </c>
      <c r="AT48">
        <v>13</v>
      </c>
      <c r="AU48">
        <v>11</v>
      </c>
      <c r="AV48">
        <v>10</v>
      </c>
      <c r="AW48">
        <v>9</v>
      </c>
      <c r="AX48">
        <v>8</v>
      </c>
    </row>
    <row r="49" spans="3:50" ht="12.75">
      <c r="C49" t="s">
        <v>56</v>
      </c>
      <c r="F49" s="10">
        <v>18399</v>
      </c>
      <c r="G49" s="10">
        <v>16753</v>
      </c>
      <c r="H49" s="10">
        <v>15396</v>
      </c>
      <c r="I49" s="10">
        <v>14666</v>
      </c>
      <c r="J49" s="13">
        <v>13640</v>
      </c>
      <c r="K49" s="10">
        <v>13980</v>
      </c>
      <c r="L49" s="10">
        <v>13861</v>
      </c>
      <c r="M49" s="10">
        <v>13320</v>
      </c>
      <c r="N49" s="10">
        <v>13333</v>
      </c>
      <c r="O49" s="10">
        <v>13997</v>
      </c>
      <c r="P49" s="10">
        <v>15168</v>
      </c>
      <c r="Q49" s="10">
        <v>14074</v>
      </c>
      <c r="R49" s="10">
        <v>12817</v>
      </c>
      <c r="S49" s="10">
        <v>13142</v>
      </c>
      <c r="T49" s="10">
        <v>13208</v>
      </c>
      <c r="U49" s="10">
        <v>12577</v>
      </c>
      <c r="V49" s="10">
        <v>12637</v>
      </c>
      <c r="W49" s="10">
        <v>11847</v>
      </c>
      <c r="X49" s="10">
        <v>10665</v>
      </c>
      <c r="Y49" s="10">
        <v>8476</v>
      </c>
      <c r="Z49" s="10">
        <v>8067</v>
      </c>
      <c r="AA49" s="10">
        <v>8112</v>
      </c>
      <c r="AB49" s="10">
        <v>7876</v>
      </c>
      <c r="AC49" s="10">
        <v>7422</v>
      </c>
      <c r="AD49" s="10">
        <v>6613</v>
      </c>
      <c r="AE49" s="10">
        <v>6508</v>
      </c>
      <c r="AF49" s="10">
        <v>5908</v>
      </c>
      <c r="AG49" s="10">
        <v>5371</v>
      </c>
      <c r="AH49" s="10">
        <v>5063</v>
      </c>
      <c r="AI49" s="10">
        <v>5238</v>
      </c>
      <c r="AJ49" s="10">
        <v>4913</v>
      </c>
      <c r="AK49" s="10">
        <v>4308</v>
      </c>
      <c r="AL49" s="10">
        <v>3876</v>
      </c>
      <c r="AM49" s="10">
        <v>3545</v>
      </c>
      <c r="AN49" s="10">
        <v>3429</v>
      </c>
      <c r="AO49" s="10">
        <v>3088</v>
      </c>
      <c r="AP49" s="10">
        <v>2889</v>
      </c>
      <c r="AQ49" s="10">
        <v>2626</v>
      </c>
      <c r="AR49" s="10">
        <v>2733</v>
      </c>
      <c r="AS49" s="10">
        <v>2579</v>
      </c>
      <c r="AT49" s="10">
        <v>2450</v>
      </c>
      <c r="AU49" s="10">
        <v>2426</v>
      </c>
      <c r="AV49" s="10">
        <v>2209</v>
      </c>
      <c r="AW49" s="10">
        <v>2198</v>
      </c>
      <c r="AX49" s="10">
        <v>2092</v>
      </c>
    </row>
    <row r="50" spans="3:50" ht="12.75">
      <c r="C50" t="s">
        <v>49</v>
      </c>
      <c r="F50" s="10">
        <v>46998</v>
      </c>
      <c r="G50" s="10">
        <v>45339</v>
      </c>
      <c r="H50" s="10">
        <v>44153</v>
      </c>
      <c r="I50" s="10">
        <v>41381</v>
      </c>
      <c r="J50" s="13">
        <v>38296</v>
      </c>
      <c r="K50" s="10">
        <v>36195</v>
      </c>
      <c r="L50" s="10">
        <v>33473</v>
      </c>
      <c r="M50" s="10">
        <v>30940</v>
      </c>
      <c r="N50" s="10">
        <v>28728</v>
      </c>
      <c r="O50" s="10">
        <v>27331</v>
      </c>
      <c r="P50" s="10">
        <v>25954</v>
      </c>
      <c r="Q50" s="10">
        <v>23679</v>
      </c>
      <c r="R50" s="10">
        <v>21477</v>
      </c>
      <c r="S50" s="10">
        <v>19577</v>
      </c>
      <c r="T50" s="10">
        <v>17702</v>
      </c>
      <c r="U50" s="10">
        <v>15754</v>
      </c>
      <c r="V50" s="10">
        <v>13526</v>
      </c>
      <c r="W50" s="10">
        <v>12066</v>
      </c>
      <c r="X50" s="10">
        <v>11011</v>
      </c>
      <c r="Y50" s="10">
        <v>9888</v>
      </c>
      <c r="Z50" s="10">
        <v>8601</v>
      </c>
      <c r="AA50" s="10">
        <v>8004</v>
      </c>
      <c r="AB50" s="10">
        <v>7460</v>
      </c>
      <c r="AC50" s="10">
        <v>6340</v>
      </c>
      <c r="AD50" s="10">
        <v>5199</v>
      </c>
      <c r="AE50" s="10">
        <v>4294</v>
      </c>
      <c r="AF50" s="10">
        <v>3396</v>
      </c>
      <c r="AG50" s="10">
        <v>2697</v>
      </c>
      <c r="AH50" s="10">
        <v>2253</v>
      </c>
      <c r="AI50" s="10">
        <v>2028</v>
      </c>
      <c r="AJ50" s="10">
        <v>1676</v>
      </c>
      <c r="AK50" s="10">
        <v>1329</v>
      </c>
      <c r="AL50" s="10">
        <v>1007</v>
      </c>
      <c r="AM50">
        <v>913</v>
      </c>
      <c r="AN50">
        <v>799</v>
      </c>
      <c r="AO50">
        <v>660</v>
      </c>
      <c r="AP50">
        <v>544</v>
      </c>
      <c r="AQ50">
        <v>489</v>
      </c>
      <c r="AR50">
        <v>458</v>
      </c>
      <c r="AS50">
        <v>421</v>
      </c>
      <c r="AT50">
        <v>362</v>
      </c>
      <c r="AU50">
        <v>317</v>
      </c>
      <c r="AV50">
        <v>325</v>
      </c>
      <c r="AW50">
        <v>313</v>
      </c>
      <c r="AX50">
        <v>316</v>
      </c>
    </row>
    <row r="51" spans="3:50" ht="12.75">
      <c r="C51" t="s">
        <v>50</v>
      </c>
      <c r="F51" s="10">
        <v>4216</v>
      </c>
      <c r="G51" s="10">
        <v>4003</v>
      </c>
      <c r="H51" s="10">
        <v>3785</v>
      </c>
      <c r="I51" s="10">
        <v>3617</v>
      </c>
      <c r="J51" s="13">
        <v>3350</v>
      </c>
      <c r="K51" s="10">
        <v>3097</v>
      </c>
      <c r="L51" s="10">
        <v>2851</v>
      </c>
      <c r="M51" s="10">
        <v>2733</v>
      </c>
      <c r="N51" s="10">
        <v>2578</v>
      </c>
      <c r="O51" s="10">
        <v>2374</v>
      </c>
      <c r="P51" s="10">
        <v>2177</v>
      </c>
      <c r="Q51" s="10">
        <v>2049</v>
      </c>
      <c r="R51" s="10">
        <v>1981</v>
      </c>
      <c r="S51" s="10">
        <v>1874</v>
      </c>
      <c r="T51" s="10">
        <v>1737</v>
      </c>
      <c r="U51" s="10">
        <v>1542</v>
      </c>
      <c r="V51" s="10">
        <v>1379</v>
      </c>
      <c r="W51" s="10">
        <v>1236</v>
      </c>
      <c r="X51" s="10">
        <v>1107</v>
      </c>
      <c r="Y51">
        <v>951</v>
      </c>
      <c r="Z51">
        <v>832</v>
      </c>
      <c r="AA51">
        <v>756</v>
      </c>
      <c r="AB51">
        <v>680</v>
      </c>
      <c r="AC51">
        <v>602</v>
      </c>
      <c r="AD51">
        <v>520</v>
      </c>
      <c r="AE51">
        <v>469</v>
      </c>
      <c r="AF51">
        <v>442</v>
      </c>
      <c r="AG51">
        <v>377</v>
      </c>
      <c r="AH51">
        <v>321</v>
      </c>
      <c r="AI51">
        <v>298</v>
      </c>
      <c r="AJ51">
        <v>270</v>
      </c>
      <c r="AK51">
        <v>248</v>
      </c>
      <c r="AL51">
        <v>237</v>
      </c>
      <c r="AM51">
        <v>214</v>
      </c>
      <c r="AN51">
        <v>183</v>
      </c>
      <c r="AO51">
        <v>156</v>
      </c>
      <c r="AP51">
        <v>130</v>
      </c>
      <c r="AQ51">
        <v>111</v>
      </c>
      <c r="AR51">
        <v>103</v>
      </c>
      <c r="AS51">
        <v>94</v>
      </c>
      <c r="AT51">
        <v>85</v>
      </c>
      <c r="AU51">
        <v>74</v>
      </c>
      <c r="AV51">
        <v>66</v>
      </c>
      <c r="AW51">
        <v>58</v>
      </c>
      <c r="AX51">
        <v>51</v>
      </c>
    </row>
    <row r="52" spans="3:50" ht="12.75">
      <c r="C52" t="s">
        <v>51</v>
      </c>
      <c r="F52" s="10">
        <v>15878</v>
      </c>
      <c r="G52" s="10">
        <v>14326</v>
      </c>
      <c r="H52" s="10">
        <v>14118</v>
      </c>
      <c r="I52" s="10">
        <v>14192</v>
      </c>
      <c r="J52" s="13">
        <v>13787</v>
      </c>
      <c r="K52" s="10">
        <v>12982</v>
      </c>
      <c r="L52" s="10">
        <v>12579</v>
      </c>
      <c r="M52" s="10">
        <v>11839</v>
      </c>
      <c r="N52" s="10">
        <v>10943</v>
      </c>
      <c r="O52" s="10">
        <v>10642</v>
      </c>
      <c r="P52" s="10">
        <v>10438</v>
      </c>
      <c r="Q52" s="10">
        <v>10816</v>
      </c>
      <c r="R52" s="10">
        <v>10203</v>
      </c>
      <c r="S52" s="10">
        <v>9480</v>
      </c>
      <c r="T52" s="10">
        <v>9152</v>
      </c>
      <c r="U52" s="10">
        <v>8430</v>
      </c>
      <c r="V52" s="10">
        <v>7395</v>
      </c>
      <c r="W52" s="10">
        <v>6753</v>
      </c>
      <c r="X52" s="10">
        <v>6243</v>
      </c>
      <c r="Y52" s="10">
        <v>5913</v>
      </c>
      <c r="Z52" s="10">
        <v>5399</v>
      </c>
      <c r="AA52" s="10">
        <v>5170</v>
      </c>
      <c r="AB52" s="10">
        <v>4567</v>
      </c>
      <c r="AC52" s="10">
        <v>4102</v>
      </c>
      <c r="AD52" s="10">
        <v>3889</v>
      </c>
      <c r="AE52" s="10">
        <v>3337</v>
      </c>
      <c r="AF52" s="10">
        <v>2843</v>
      </c>
      <c r="AG52" s="10">
        <v>2657</v>
      </c>
      <c r="AH52" s="10">
        <v>2681</v>
      </c>
      <c r="AI52" s="10">
        <v>2365</v>
      </c>
      <c r="AJ52" s="10">
        <v>2190</v>
      </c>
      <c r="AK52" s="10">
        <v>1705</v>
      </c>
      <c r="AL52" s="10">
        <v>1621</v>
      </c>
      <c r="AM52" s="10">
        <v>1618</v>
      </c>
      <c r="AN52" s="10">
        <v>1226</v>
      </c>
      <c r="AO52" s="10">
        <v>1148</v>
      </c>
      <c r="AP52" s="10">
        <v>1001</v>
      </c>
      <c r="AQ52">
        <v>895</v>
      </c>
      <c r="AR52">
        <v>671</v>
      </c>
      <c r="AS52">
        <v>600</v>
      </c>
      <c r="AT52">
        <v>548</v>
      </c>
      <c r="AU52">
        <v>499</v>
      </c>
      <c r="AV52">
        <v>475</v>
      </c>
      <c r="AW52">
        <v>432</v>
      </c>
      <c r="AX52">
        <v>462</v>
      </c>
    </row>
    <row r="53" ht="12.75">
      <c r="A53" t="s">
        <v>57</v>
      </c>
    </row>
    <row r="54" spans="1:50" ht="12.75">
      <c r="A54" t="s">
        <v>58</v>
      </c>
      <c r="F54" s="10">
        <v>290919</v>
      </c>
      <c r="G54" s="10">
        <v>269521</v>
      </c>
      <c r="H54" s="10">
        <v>247624</v>
      </c>
      <c r="I54" s="10">
        <v>224070</v>
      </c>
      <c r="J54" s="13">
        <v>200549</v>
      </c>
      <c r="K54" s="10">
        <v>183586</v>
      </c>
      <c r="L54" s="10">
        <v>168840</v>
      </c>
      <c r="M54" s="10">
        <v>158479</v>
      </c>
      <c r="N54" s="10">
        <v>152169</v>
      </c>
      <c r="O54" s="10">
        <v>144862</v>
      </c>
      <c r="P54" s="10">
        <v>134414</v>
      </c>
      <c r="Q54" s="10">
        <v>122373</v>
      </c>
      <c r="R54" s="10">
        <v>108187</v>
      </c>
      <c r="S54" s="10">
        <v>93211</v>
      </c>
      <c r="T54" s="10">
        <v>73661</v>
      </c>
      <c r="U54" s="10">
        <v>61952</v>
      </c>
      <c r="V54" s="10">
        <v>55080</v>
      </c>
      <c r="W54" s="10">
        <v>50339</v>
      </c>
      <c r="X54" s="10">
        <v>45383</v>
      </c>
      <c r="Y54" s="10">
        <v>40937</v>
      </c>
      <c r="Z54" s="10">
        <v>38233</v>
      </c>
      <c r="AA54" s="10">
        <v>35266</v>
      </c>
      <c r="AB54" s="10">
        <v>32011</v>
      </c>
      <c r="AC54" s="10">
        <v>30307</v>
      </c>
      <c r="AD54" s="10">
        <v>26033</v>
      </c>
      <c r="AE54" s="10">
        <v>22332</v>
      </c>
      <c r="AF54" s="10">
        <v>19465</v>
      </c>
      <c r="AG54" s="10">
        <v>17464</v>
      </c>
      <c r="AH54" s="10">
        <v>15188</v>
      </c>
      <c r="AI54" s="10">
        <v>13446</v>
      </c>
      <c r="AJ54" s="10">
        <v>11073</v>
      </c>
      <c r="AK54" s="10">
        <v>9423</v>
      </c>
      <c r="AL54" s="10">
        <v>8314</v>
      </c>
      <c r="AM54" s="10">
        <v>6695</v>
      </c>
      <c r="AN54" s="10">
        <v>5290</v>
      </c>
      <c r="AO54" s="10">
        <v>4175</v>
      </c>
      <c r="AP54" s="10">
        <v>3541</v>
      </c>
      <c r="AQ54" s="10">
        <v>3141</v>
      </c>
      <c r="AR54" s="10">
        <v>1304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</row>
    <row r="55" spans="1:50" ht="12.75">
      <c r="A55" t="s">
        <v>59</v>
      </c>
      <c r="F55" s="10">
        <v>7123</v>
      </c>
      <c r="G55" s="10">
        <v>6237</v>
      </c>
      <c r="H55" s="10">
        <v>5608</v>
      </c>
      <c r="I55" s="10">
        <v>4258</v>
      </c>
      <c r="J55" s="13">
        <v>2955</v>
      </c>
      <c r="K55" s="10">
        <v>1602</v>
      </c>
      <c r="L55">
        <v>346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</row>
    <row r="56" spans="1:50" ht="12.75">
      <c r="A56" t="s">
        <v>60</v>
      </c>
      <c r="F56" s="10">
        <v>606999</v>
      </c>
      <c r="G56" s="10">
        <v>559580</v>
      </c>
      <c r="H56" s="10">
        <v>519544</v>
      </c>
      <c r="I56" s="10">
        <v>476671</v>
      </c>
      <c r="J56" s="13">
        <v>428734</v>
      </c>
      <c r="K56" s="10">
        <v>398372</v>
      </c>
      <c r="L56" s="10">
        <v>378836</v>
      </c>
      <c r="M56" s="10">
        <v>369026</v>
      </c>
      <c r="N56" s="10">
        <v>351824</v>
      </c>
      <c r="O56" s="10">
        <v>327236</v>
      </c>
      <c r="P56" s="10">
        <v>300925</v>
      </c>
      <c r="Q56" s="10">
        <v>270758</v>
      </c>
      <c r="R56" s="10">
        <v>244182</v>
      </c>
      <c r="S56" s="10">
        <v>213835</v>
      </c>
      <c r="T56" s="10">
        <v>183165</v>
      </c>
      <c r="U56" s="10">
        <v>162589</v>
      </c>
      <c r="V56" s="10">
        <v>143566</v>
      </c>
      <c r="W56" s="10">
        <v>132950</v>
      </c>
      <c r="X56" s="10">
        <v>121778</v>
      </c>
      <c r="Y56" s="10">
        <v>112382</v>
      </c>
      <c r="Z56" s="10">
        <v>104091</v>
      </c>
      <c r="AA56" s="10">
        <v>94526</v>
      </c>
      <c r="AB56" s="10">
        <v>84093</v>
      </c>
      <c r="AC56" s="10">
        <v>74851</v>
      </c>
      <c r="AD56" s="10">
        <v>63213</v>
      </c>
      <c r="AE56" s="10">
        <v>53254</v>
      </c>
      <c r="AF56" s="10">
        <v>46133</v>
      </c>
      <c r="AG56" s="10">
        <v>40354</v>
      </c>
      <c r="AH56" s="10">
        <v>34883</v>
      </c>
      <c r="AI56" s="10">
        <v>29782</v>
      </c>
      <c r="AJ56" s="10">
        <v>24501</v>
      </c>
      <c r="AK56" s="10">
        <v>20153</v>
      </c>
      <c r="AL56" s="10">
        <v>17639</v>
      </c>
      <c r="AM56" s="10">
        <v>15139</v>
      </c>
      <c r="AN56" s="10">
        <v>12962</v>
      </c>
      <c r="AO56" s="10">
        <v>11220</v>
      </c>
      <c r="AP56" s="10">
        <v>9759</v>
      </c>
      <c r="AQ56" s="10">
        <v>8065</v>
      </c>
      <c r="AR56" s="10">
        <v>3146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</row>
    <row r="58" spans="1:50" ht="12.75">
      <c r="A58" t="s">
        <v>61</v>
      </c>
      <c r="F58">
        <v>299</v>
      </c>
      <c r="G58">
        <v>296</v>
      </c>
      <c r="H58">
        <v>293</v>
      </c>
      <c r="I58">
        <v>290</v>
      </c>
      <c r="J58" s="12">
        <v>287</v>
      </c>
      <c r="K58">
        <v>284</v>
      </c>
      <c r="L58">
        <v>281</v>
      </c>
      <c r="M58">
        <v>278</v>
      </c>
      <c r="N58">
        <v>274</v>
      </c>
      <c r="O58">
        <v>271</v>
      </c>
      <c r="P58">
        <v>268</v>
      </c>
      <c r="Q58">
        <v>265</v>
      </c>
      <c r="R58">
        <v>261</v>
      </c>
      <c r="S58">
        <v>258</v>
      </c>
      <c r="T58">
        <v>254</v>
      </c>
      <c r="U58">
        <v>251</v>
      </c>
      <c r="V58">
        <v>249</v>
      </c>
      <c r="W58">
        <v>247</v>
      </c>
      <c r="X58">
        <v>244</v>
      </c>
      <c r="Y58">
        <v>242</v>
      </c>
      <c r="Z58">
        <v>240</v>
      </c>
      <c r="AA58">
        <v>237</v>
      </c>
      <c r="AB58">
        <v>235</v>
      </c>
      <c r="AC58">
        <v>233</v>
      </c>
      <c r="AD58">
        <v>230</v>
      </c>
      <c r="AE58">
        <v>228</v>
      </c>
      <c r="AF58">
        <v>226</v>
      </c>
      <c r="AG58">
        <v>224</v>
      </c>
      <c r="AH58">
        <v>222</v>
      </c>
      <c r="AI58">
        <v>220</v>
      </c>
      <c r="AJ58">
        <v>218</v>
      </c>
      <c r="AK58">
        <v>217</v>
      </c>
      <c r="AL58">
        <v>215</v>
      </c>
      <c r="AM58">
        <v>213</v>
      </c>
      <c r="AN58">
        <v>210</v>
      </c>
      <c r="AO58">
        <v>208</v>
      </c>
      <c r="AP58">
        <v>206</v>
      </c>
      <c r="AQ58">
        <v>204</v>
      </c>
      <c r="AR58">
        <v>202</v>
      </c>
      <c r="AS58">
        <v>200</v>
      </c>
      <c r="AT58">
        <v>197</v>
      </c>
      <c r="AU58">
        <v>195</v>
      </c>
      <c r="AV58">
        <v>192</v>
      </c>
      <c r="AW58">
        <v>189</v>
      </c>
      <c r="AX58">
        <v>186</v>
      </c>
    </row>
    <row r="60" spans="1:50" ht="12.75">
      <c r="A60" s="2" t="s">
        <v>62</v>
      </c>
      <c r="B60" s="2"/>
      <c r="C60" s="2"/>
      <c r="F60" s="10">
        <v>1753013</v>
      </c>
      <c r="G60" s="10">
        <v>1624507</v>
      </c>
      <c r="H60" s="10">
        <v>1499157</v>
      </c>
      <c r="I60" s="10">
        <v>1375506</v>
      </c>
      <c r="J60" s="13">
        <v>1264530</v>
      </c>
      <c r="K60" s="10">
        <v>1180011</v>
      </c>
      <c r="L60" s="10">
        <v>1111754</v>
      </c>
      <c r="M60" s="10">
        <v>1054393</v>
      </c>
      <c r="N60" s="10">
        <v>1002865</v>
      </c>
      <c r="O60" s="10">
        <v>953048</v>
      </c>
      <c r="P60" s="10">
        <v>900535</v>
      </c>
      <c r="Q60" s="10">
        <v>853466</v>
      </c>
      <c r="R60" s="10">
        <v>793752</v>
      </c>
      <c r="S60" s="10">
        <v>731456</v>
      </c>
      <c r="T60" s="10">
        <v>666671</v>
      </c>
      <c r="U60" s="10">
        <v>595915</v>
      </c>
      <c r="V60" s="10">
        <v>534650</v>
      </c>
      <c r="W60" s="10">
        <v>477801</v>
      </c>
      <c r="X60" s="10">
        <v>439913</v>
      </c>
      <c r="Y60" s="10">
        <v>409093</v>
      </c>
      <c r="Z60" s="10">
        <v>371797</v>
      </c>
      <c r="AA60" s="10">
        <v>336321</v>
      </c>
      <c r="AB60" s="10">
        <v>304702</v>
      </c>
      <c r="AC60" s="10">
        <v>271354</v>
      </c>
      <c r="AD60" s="10">
        <v>233977</v>
      </c>
      <c r="AE60" s="10">
        <v>203388</v>
      </c>
      <c r="AF60" s="10">
        <v>179093</v>
      </c>
      <c r="AG60" s="10">
        <v>158809</v>
      </c>
      <c r="AH60" s="10">
        <v>138826</v>
      </c>
      <c r="AI60" s="10">
        <v>120795</v>
      </c>
      <c r="AJ60" s="10">
        <v>105669</v>
      </c>
      <c r="AK60" s="10">
        <v>92973</v>
      </c>
      <c r="AL60" s="10">
        <v>83270</v>
      </c>
      <c r="AM60" s="10">
        <v>74309</v>
      </c>
      <c r="AN60" s="10">
        <v>67105</v>
      </c>
      <c r="AO60" s="10">
        <v>59215</v>
      </c>
      <c r="AP60" s="10">
        <v>52926</v>
      </c>
      <c r="AQ60" s="10">
        <v>46649</v>
      </c>
      <c r="AR60" s="10">
        <v>41319</v>
      </c>
      <c r="AS60" s="10">
        <v>37312</v>
      </c>
      <c r="AT60" s="10">
        <v>34236</v>
      </c>
      <c r="AU60" s="10">
        <v>31098</v>
      </c>
      <c r="AV60" s="10">
        <v>28525</v>
      </c>
      <c r="AW60" s="10">
        <v>26479</v>
      </c>
      <c r="AX60" s="10">
        <v>24948</v>
      </c>
    </row>
    <row r="62" spans="1:50" ht="12.75">
      <c r="A62" t="s">
        <v>21</v>
      </c>
      <c r="F62" s="10">
        <v>964186</v>
      </c>
      <c r="G62" s="10">
        <v>894754</v>
      </c>
      <c r="H62" s="10">
        <v>822491</v>
      </c>
      <c r="I62" s="10">
        <v>755036</v>
      </c>
      <c r="J62" s="13">
        <v>705342</v>
      </c>
      <c r="K62" s="10">
        <v>660123</v>
      </c>
      <c r="L62" s="10">
        <v>616404</v>
      </c>
      <c r="M62" s="10">
        <v>574029</v>
      </c>
      <c r="N62" s="10">
        <v>542205</v>
      </c>
      <c r="O62" s="10">
        <v>518410</v>
      </c>
      <c r="P62" s="10">
        <v>492981</v>
      </c>
      <c r="Q62" s="10">
        <v>481216</v>
      </c>
      <c r="R62" s="10">
        <v>454476</v>
      </c>
      <c r="S62" s="10">
        <v>428354</v>
      </c>
      <c r="T62" s="10">
        <v>400914</v>
      </c>
      <c r="U62" s="10">
        <v>359411</v>
      </c>
      <c r="V62" s="10">
        <v>322604</v>
      </c>
      <c r="W62" s="10">
        <v>282325</v>
      </c>
      <c r="X62" s="10">
        <v>261388</v>
      </c>
      <c r="Y62" s="10">
        <v>246040</v>
      </c>
      <c r="Z62" s="10">
        <v>221783</v>
      </c>
      <c r="AA62" s="10">
        <v>198387</v>
      </c>
      <c r="AB62" s="10">
        <v>179426</v>
      </c>
      <c r="AC62" s="10">
        <v>158702</v>
      </c>
      <c r="AD62" s="10">
        <v>136992</v>
      </c>
      <c r="AE62" s="10">
        <v>120083</v>
      </c>
      <c r="AF62" s="10">
        <v>106264</v>
      </c>
      <c r="AG62" s="10">
        <v>94893</v>
      </c>
      <c r="AH62" s="10">
        <v>82226</v>
      </c>
      <c r="AI62" s="10">
        <v>70793</v>
      </c>
      <c r="AJ62" s="10">
        <v>63184</v>
      </c>
      <c r="AK62" s="10">
        <v>57035</v>
      </c>
      <c r="AL62" s="10">
        <v>51609</v>
      </c>
      <c r="AM62" s="10">
        <v>46145</v>
      </c>
      <c r="AN62" s="10">
        <v>42295</v>
      </c>
      <c r="AO62" s="10">
        <v>37525</v>
      </c>
      <c r="AP62" s="10">
        <v>33772</v>
      </c>
      <c r="AQ62" s="10">
        <v>30110</v>
      </c>
      <c r="AR62" s="10">
        <v>29807</v>
      </c>
      <c r="AS62" s="10">
        <v>29103</v>
      </c>
      <c r="AT62" s="10">
        <v>26701</v>
      </c>
      <c r="AU62" s="10">
        <v>23968</v>
      </c>
      <c r="AV62" s="10">
        <v>22003</v>
      </c>
      <c r="AW62" s="10">
        <v>20386</v>
      </c>
      <c r="AX62" s="10">
        <v>19324</v>
      </c>
    </row>
    <row r="63" spans="2:50" ht="12.75">
      <c r="B63" t="s">
        <v>22</v>
      </c>
      <c r="F63" s="10">
        <v>894180</v>
      </c>
      <c r="G63" s="10">
        <v>829713</v>
      </c>
      <c r="H63" s="10">
        <v>763019</v>
      </c>
      <c r="I63" s="10">
        <v>697515</v>
      </c>
      <c r="J63" s="13">
        <v>647433</v>
      </c>
      <c r="K63" s="10">
        <v>601681</v>
      </c>
      <c r="L63" s="10">
        <v>560203</v>
      </c>
      <c r="M63" s="10">
        <v>521687</v>
      </c>
      <c r="N63" s="10">
        <v>494227</v>
      </c>
      <c r="O63" s="10">
        <v>473399</v>
      </c>
      <c r="P63" s="10">
        <v>452271</v>
      </c>
      <c r="Q63" s="10">
        <v>442258</v>
      </c>
      <c r="R63" s="10">
        <v>418124</v>
      </c>
      <c r="S63" s="10">
        <v>394641</v>
      </c>
      <c r="T63" s="10">
        <v>369822</v>
      </c>
      <c r="U63" s="10">
        <v>330040</v>
      </c>
      <c r="V63" s="10">
        <v>294581</v>
      </c>
      <c r="W63" s="10">
        <v>258229</v>
      </c>
      <c r="X63" s="10">
        <v>239577</v>
      </c>
      <c r="Y63" s="10">
        <v>226662</v>
      </c>
      <c r="Z63" s="10">
        <v>205283</v>
      </c>
      <c r="AA63" s="10">
        <v>183470</v>
      </c>
      <c r="AB63" s="10">
        <v>166018</v>
      </c>
      <c r="AC63" s="10">
        <v>147129</v>
      </c>
      <c r="AD63" s="10">
        <v>127481</v>
      </c>
      <c r="AE63" s="10">
        <v>113078</v>
      </c>
      <c r="AF63" s="10">
        <v>100341</v>
      </c>
      <c r="AG63" s="10">
        <v>90100</v>
      </c>
      <c r="AH63" s="10">
        <v>77874</v>
      </c>
      <c r="AI63" s="10">
        <v>67607</v>
      </c>
      <c r="AJ63" s="10">
        <v>60330</v>
      </c>
      <c r="AK63" s="10">
        <v>54535</v>
      </c>
      <c r="AL63" s="10">
        <v>49231</v>
      </c>
      <c r="AM63" s="10">
        <v>44062</v>
      </c>
      <c r="AN63" s="10">
        <v>40412</v>
      </c>
      <c r="AO63" s="10">
        <v>35941</v>
      </c>
      <c r="AP63" s="10">
        <v>32368</v>
      </c>
      <c r="AQ63" s="10">
        <v>28950</v>
      </c>
      <c r="AR63" s="10">
        <v>28786</v>
      </c>
      <c r="AS63" s="10">
        <v>28181</v>
      </c>
      <c r="AT63" s="10">
        <v>25897</v>
      </c>
      <c r="AU63" s="10">
        <v>23218</v>
      </c>
      <c r="AV63" s="10">
        <v>21328</v>
      </c>
      <c r="AW63" s="10">
        <v>19753</v>
      </c>
      <c r="AX63" s="10">
        <v>18734</v>
      </c>
    </row>
    <row r="64" spans="3:50" ht="12.75">
      <c r="C64" t="s">
        <v>23</v>
      </c>
      <c r="F64" s="10">
        <v>235709</v>
      </c>
      <c r="G64" s="10">
        <v>223452</v>
      </c>
      <c r="H64" s="10">
        <v>210781</v>
      </c>
      <c r="I64" s="10">
        <v>199821</v>
      </c>
      <c r="J64" s="13">
        <v>192607</v>
      </c>
      <c r="K64" s="10">
        <v>183871</v>
      </c>
      <c r="L64" s="10">
        <v>175244</v>
      </c>
      <c r="M64" s="10">
        <v>162394</v>
      </c>
      <c r="N64" s="10">
        <v>151894</v>
      </c>
      <c r="O64" s="10">
        <v>146353</v>
      </c>
      <c r="P64" s="10">
        <v>142954</v>
      </c>
      <c r="Q64" s="10">
        <v>145267</v>
      </c>
      <c r="R64" s="10">
        <v>143348</v>
      </c>
      <c r="S64" s="10">
        <v>140101</v>
      </c>
      <c r="T64" s="10">
        <v>136098</v>
      </c>
      <c r="U64" s="10">
        <v>125462</v>
      </c>
      <c r="V64" s="10">
        <v>119085</v>
      </c>
      <c r="W64" s="10">
        <v>109248</v>
      </c>
      <c r="X64" s="10">
        <v>103653</v>
      </c>
      <c r="Y64" s="10">
        <v>95673</v>
      </c>
      <c r="Z64" s="10">
        <v>86675</v>
      </c>
      <c r="AA64" s="10">
        <v>78860</v>
      </c>
      <c r="AB64" s="10">
        <v>72264</v>
      </c>
      <c r="AC64" s="10">
        <v>65760</v>
      </c>
      <c r="AD64" s="10">
        <v>58623</v>
      </c>
      <c r="AE64" s="10">
        <v>52612</v>
      </c>
      <c r="AF64" s="10">
        <v>48283</v>
      </c>
      <c r="AG64" s="10">
        <v>44764</v>
      </c>
      <c r="AH64" s="10">
        <v>40587</v>
      </c>
      <c r="AI64" s="10">
        <v>37161</v>
      </c>
      <c r="AJ64" s="10">
        <v>34313</v>
      </c>
      <c r="AK64" s="10">
        <v>31615</v>
      </c>
      <c r="AL64" s="10">
        <v>28610</v>
      </c>
      <c r="AM64" s="10">
        <v>26252</v>
      </c>
      <c r="AN64" s="10">
        <v>24920</v>
      </c>
      <c r="AO64" s="10">
        <v>22578</v>
      </c>
      <c r="AP64" s="10">
        <v>20535</v>
      </c>
      <c r="AQ64" s="10">
        <v>18492</v>
      </c>
      <c r="AR64" s="10">
        <v>18495</v>
      </c>
      <c r="AS64" s="10">
        <v>18113</v>
      </c>
      <c r="AT64" s="10">
        <v>16844</v>
      </c>
      <c r="AU64" s="10">
        <v>15258</v>
      </c>
      <c r="AV64" s="10">
        <v>14147</v>
      </c>
      <c r="AW64" s="10">
        <v>13262</v>
      </c>
      <c r="AX64" s="10">
        <v>12882</v>
      </c>
    </row>
    <row r="65" spans="3:50" ht="12.75">
      <c r="C65" t="s">
        <v>24</v>
      </c>
      <c r="F65" s="10">
        <v>658471</v>
      </c>
      <c r="G65" s="10">
        <v>606261</v>
      </c>
      <c r="H65" s="10">
        <v>552238</v>
      </c>
      <c r="I65" s="10">
        <v>497694</v>
      </c>
      <c r="J65" s="13">
        <v>454826</v>
      </c>
      <c r="K65" s="10">
        <v>417810</v>
      </c>
      <c r="L65" s="10">
        <v>384959</v>
      </c>
      <c r="M65" s="10">
        <v>359293</v>
      </c>
      <c r="N65" s="10">
        <v>342333</v>
      </c>
      <c r="O65" s="10">
        <v>327046</v>
      </c>
      <c r="P65" s="10">
        <v>309317</v>
      </c>
      <c r="Q65" s="10">
        <v>296991</v>
      </c>
      <c r="R65" s="10">
        <v>274776</v>
      </c>
      <c r="S65" s="10">
        <v>254540</v>
      </c>
      <c r="T65" s="10">
        <v>233724</v>
      </c>
      <c r="U65" s="10">
        <v>204578</v>
      </c>
      <c r="V65" s="10">
        <v>175496</v>
      </c>
      <c r="W65" s="10">
        <v>148981</v>
      </c>
      <c r="X65" s="10">
        <v>135924</v>
      </c>
      <c r="Y65" s="10">
        <v>130988</v>
      </c>
      <c r="Z65" s="10">
        <v>118608</v>
      </c>
      <c r="AA65" s="10">
        <v>104610</v>
      </c>
      <c r="AB65" s="10">
        <v>93754</v>
      </c>
      <c r="AC65" s="10">
        <v>81370</v>
      </c>
      <c r="AD65" s="10">
        <v>68858</v>
      </c>
      <c r="AE65" s="10">
        <v>60466</v>
      </c>
      <c r="AF65" s="10">
        <v>52058</v>
      </c>
      <c r="AG65" s="10">
        <v>45336</v>
      </c>
      <c r="AH65" s="10">
        <v>37287</v>
      </c>
      <c r="AI65" s="10">
        <v>30446</v>
      </c>
      <c r="AJ65" s="10">
        <v>26016</v>
      </c>
      <c r="AK65" s="10">
        <v>22920</v>
      </c>
      <c r="AL65" s="10">
        <v>20621</v>
      </c>
      <c r="AM65" s="10">
        <v>17810</v>
      </c>
      <c r="AN65" s="10">
        <v>15492</v>
      </c>
      <c r="AO65" s="10">
        <v>13363</v>
      </c>
      <c r="AP65" s="10">
        <v>11833</v>
      </c>
      <c r="AQ65" s="10">
        <v>10459</v>
      </c>
      <c r="AR65" s="10">
        <v>10291</v>
      </c>
      <c r="AS65" s="10">
        <v>10068</v>
      </c>
      <c r="AT65" s="10">
        <v>9054</v>
      </c>
      <c r="AU65" s="10">
        <v>7960</v>
      </c>
      <c r="AV65" s="10">
        <v>7181</v>
      </c>
      <c r="AW65" s="10">
        <v>6491</v>
      </c>
      <c r="AX65" s="10">
        <v>5852</v>
      </c>
    </row>
    <row r="66" spans="2:50" ht="12.75">
      <c r="B66" t="s">
        <v>25</v>
      </c>
      <c r="F66" s="10">
        <v>70006</v>
      </c>
      <c r="G66" s="10">
        <v>65041</v>
      </c>
      <c r="H66" s="10">
        <v>59473</v>
      </c>
      <c r="I66" s="10">
        <v>57521</v>
      </c>
      <c r="J66" s="13">
        <v>57910</v>
      </c>
      <c r="K66" s="10">
        <v>58442</v>
      </c>
      <c r="L66" s="10">
        <v>56201</v>
      </c>
      <c r="M66" s="10">
        <v>52342</v>
      </c>
      <c r="N66" s="10">
        <v>47979</v>
      </c>
      <c r="O66" s="10">
        <v>45011</v>
      </c>
      <c r="P66" s="10">
        <v>40711</v>
      </c>
      <c r="Q66" s="10">
        <v>38958</v>
      </c>
      <c r="R66" s="10">
        <v>36352</v>
      </c>
      <c r="S66" s="10">
        <v>33713</v>
      </c>
      <c r="T66" s="10">
        <v>31093</v>
      </c>
      <c r="U66" s="10">
        <v>29372</v>
      </c>
      <c r="V66" s="10">
        <v>28024</v>
      </c>
      <c r="W66" s="10">
        <v>24096</v>
      </c>
      <c r="X66" s="10">
        <v>21812</v>
      </c>
      <c r="Y66" s="10">
        <v>19378</v>
      </c>
      <c r="Z66" s="10">
        <v>16500</v>
      </c>
      <c r="AA66" s="10">
        <v>14917</v>
      </c>
      <c r="AB66" s="10">
        <v>13407</v>
      </c>
      <c r="AC66" s="10">
        <v>11573</v>
      </c>
      <c r="AD66" s="10">
        <v>9511</v>
      </c>
      <c r="AE66" s="10">
        <v>7006</v>
      </c>
      <c r="AF66" s="10">
        <v>5923</v>
      </c>
      <c r="AG66" s="10">
        <v>4793</v>
      </c>
      <c r="AH66" s="10">
        <v>4352</v>
      </c>
      <c r="AI66" s="10">
        <v>3186</v>
      </c>
      <c r="AJ66" s="10">
        <v>2855</v>
      </c>
      <c r="AK66" s="10">
        <v>2501</v>
      </c>
      <c r="AL66" s="10">
        <v>2378</v>
      </c>
      <c r="AM66" s="10">
        <v>2083</v>
      </c>
      <c r="AN66" s="10">
        <v>1883</v>
      </c>
      <c r="AO66" s="10">
        <v>1585</v>
      </c>
      <c r="AP66" s="10">
        <v>1404</v>
      </c>
      <c r="AQ66" s="10">
        <v>1160</v>
      </c>
      <c r="AR66" s="10">
        <v>1021</v>
      </c>
      <c r="AS66">
        <v>922</v>
      </c>
      <c r="AT66">
        <v>804</v>
      </c>
      <c r="AU66">
        <v>750</v>
      </c>
      <c r="AV66">
        <v>675</v>
      </c>
      <c r="AW66">
        <v>634</v>
      </c>
      <c r="AX66">
        <v>591</v>
      </c>
    </row>
    <row r="67" spans="3:50" ht="12.75">
      <c r="C67" t="s">
        <v>26</v>
      </c>
      <c r="F67" s="10">
        <v>5254</v>
      </c>
      <c r="G67" s="10">
        <v>4950</v>
      </c>
      <c r="H67" s="10">
        <v>4695</v>
      </c>
      <c r="I67" s="10">
        <v>4484</v>
      </c>
      <c r="J67" s="13">
        <v>4276</v>
      </c>
      <c r="K67" s="10">
        <v>3999</v>
      </c>
      <c r="L67" s="10">
        <v>3810</v>
      </c>
      <c r="M67" s="10">
        <v>3638</v>
      </c>
      <c r="N67" s="10">
        <v>3458</v>
      </c>
      <c r="O67" s="10">
        <v>3289</v>
      </c>
      <c r="P67" s="10">
        <v>3084</v>
      </c>
      <c r="Q67" s="10">
        <v>2866</v>
      </c>
      <c r="R67" s="10">
        <v>2651</v>
      </c>
      <c r="S67" s="10">
        <v>2448</v>
      </c>
      <c r="T67" s="10">
        <v>2270</v>
      </c>
      <c r="U67" s="10">
        <v>2052</v>
      </c>
      <c r="V67" s="10">
        <v>1868</v>
      </c>
      <c r="W67" s="10">
        <v>1715</v>
      </c>
      <c r="X67" s="10">
        <v>1568</v>
      </c>
      <c r="Y67" s="10">
        <v>1425</v>
      </c>
      <c r="Z67" s="10">
        <v>1315</v>
      </c>
      <c r="AA67" s="10">
        <v>1189</v>
      </c>
      <c r="AB67" s="10">
        <v>1080</v>
      </c>
      <c r="AC67">
        <v>976</v>
      </c>
      <c r="AD67">
        <v>871</v>
      </c>
      <c r="AE67">
        <v>782</v>
      </c>
      <c r="AF67">
        <v>695</v>
      </c>
      <c r="AG67">
        <v>615</v>
      </c>
      <c r="AH67">
        <v>541</v>
      </c>
      <c r="AI67">
        <v>478</v>
      </c>
      <c r="AJ67">
        <v>431</v>
      </c>
      <c r="AK67">
        <v>387</v>
      </c>
      <c r="AL67">
        <v>359</v>
      </c>
      <c r="AM67">
        <v>336</v>
      </c>
      <c r="AN67">
        <v>313</v>
      </c>
      <c r="AO67">
        <v>292</v>
      </c>
      <c r="AP67">
        <v>266</v>
      </c>
      <c r="AQ67">
        <v>245</v>
      </c>
      <c r="AR67">
        <v>225</v>
      </c>
      <c r="AS67">
        <v>210</v>
      </c>
      <c r="AT67">
        <v>200</v>
      </c>
      <c r="AU67">
        <v>191</v>
      </c>
      <c r="AV67">
        <v>184</v>
      </c>
      <c r="AW67">
        <v>177</v>
      </c>
      <c r="AX67">
        <v>172</v>
      </c>
    </row>
    <row r="68" ht="12.75">
      <c r="C68" t="s">
        <v>28</v>
      </c>
    </row>
    <row r="69" spans="3:50" ht="12.75">
      <c r="C69" t="s">
        <v>63</v>
      </c>
      <c r="F69" s="10">
        <v>64751</v>
      </c>
      <c r="G69" s="10">
        <v>60091</v>
      </c>
      <c r="H69" s="10">
        <v>54778</v>
      </c>
      <c r="I69" s="10">
        <v>53037</v>
      </c>
      <c r="J69" s="13">
        <v>53633</v>
      </c>
      <c r="K69" s="10">
        <v>54443</v>
      </c>
      <c r="L69" s="10">
        <v>52391</v>
      </c>
      <c r="M69" s="10">
        <v>48705</v>
      </c>
      <c r="N69" s="10">
        <v>44521</v>
      </c>
      <c r="O69" s="10">
        <v>41722</v>
      </c>
      <c r="P69" s="10">
        <v>37626</v>
      </c>
      <c r="Q69" s="10">
        <v>36092</v>
      </c>
      <c r="R69" s="10">
        <v>33701</v>
      </c>
      <c r="S69" s="10">
        <v>31265</v>
      </c>
      <c r="T69" s="10">
        <v>28823</v>
      </c>
      <c r="U69" s="10">
        <v>27320</v>
      </c>
      <c r="V69" s="10">
        <v>26156</v>
      </c>
      <c r="W69" s="10">
        <v>22381</v>
      </c>
      <c r="X69" s="10">
        <v>20244</v>
      </c>
      <c r="Y69" s="10">
        <v>17953</v>
      </c>
      <c r="Z69" s="10">
        <v>15185</v>
      </c>
      <c r="AA69" s="10">
        <v>13728</v>
      </c>
      <c r="AB69" s="10">
        <v>12328</v>
      </c>
      <c r="AC69" s="10">
        <v>10597</v>
      </c>
      <c r="AD69" s="10">
        <v>8640</v>
      </c>
      <c r="AE69" s="10">
        <v>6224</v>
      </c>
      <c r="AF69" s="10">
        <v>5228</v>
      </c>
      <c r="AG69" s="10">
        <v>4178</v>
      </c>
      <c r="AH69" s="10">
        <v>3811</v>
      </c>
      <c r="AI69" s="10">
        <v>2708</v>
      </c>
      <c r="AJ69" s="10">
        <v>2424</v>
      </c>
      <c r="AK69" s="10">
        <v>2114</v>
      </c>
      <c r="AL69" s="10">
        <v>2019</v>
      </c>
      <c r="AM69" s="10">
        <v>1747</v>
      </c>
      <c r="AN69" s="10">
        <v>1570</v>
      </c>
      <c r="AO69" s="10">
        <v>1293</v>
      </c>
      <c r="AP69" s="10">
        <v>1138</v>
      </c>
      <c r="AQ69">
        <v>915</v>
      </c>
      <c r="AR69">
        <v>796</v>
      </c>
      <c r="AS69">
        <v>712</v>
      </c>
      <c r="AT69">
        <v>604</v>
      </c>
      <c r="AU69">
        <v>559</v>
      </c>
      <c r="AV69">
        <v>492</v>
      </c>
      <c r="AW69">
        <v>457</v>
      </c>
      <c r="AX69">
        <v>419</v>
      </c>
    </row>
    <row r="71" spans="1:50" ht="12.75">
      <c r="A71" t="s">
        <v>30</v>
      </c>
      <c r="F71" s="10">
        <v>788827</v>
      </c>
      <c r="G71" s="10">
        <v>729753</v>
      </c>
      <c r="H71" s="10">
        <v>676665</v>
      </c>
      <c r="I71" s="10">
        <v>620471</v>
      </c>
      <c r="J71" s="13">
        <v>559188</v>
      </c>
      <c r="K71" s="10">
        <v>519888</v>
      </c>
      <c r="L71" s="10">
        <v>495350</v>
      </c>
      <c r="M71" s="10">
        <v>480364</v>
      </c>
      <c r="N71" s="10">
        <v>460659</v>
      </c>
      <c r="O71" s="10">
        <v>434638</v>
      </c>
      <c r="P71" s="10">
        <v>407554</v>
      </c>
      <c r="Q71" s="10">
        <v>372250</v>
      </c>
      <c r="R71" s="10">
        <v>339276</v>
      </c>
      <c r="S71" s="10">
        <v>303102</v>
      </c>
      <c r="T71" s="10">
        <v>265757</v>
      </c>
      <c r="U71" s="10">
        <v>236504</v>
      </c>
      <c r="V71" s="10">
        <v>212046</v>
      </c>
      <c r="W71" s="10">
        <v>195476</v>
      </c>
      <c r="X71" s="10">
        <v>178525</v>
      </c>
      <c r="Y71" s="10">
        <v>163053</v>
      </c>
      <c r="Z71" s="10">
        <v>150014</v>
      </c>
      <c r="AA71" s="10">
        <v>137934</v>
      </c>
      <c r="AB71" s="10">
        <v>125276</v>
      </c>
      <c r="AC71" s="10">
        <v>112652</v>
      </c>
      <c r="AD71" s="10">
        <v>96985</v>
      </c>
      <c r="AE71" s="10">
        <v>83305</v>
      </c>
      <c r="AF71" s="10">
        <v>72829</v>
      </c>
      <c r="AG71" s="10">
        <v>63917</v>
      </c>
      <c r="AH71" s="10">
        <v>56600</v>
      </c>
      <c r="AI71" s="10">
        <v>50002</v>
      </c>
      <c r="AJ71" s="10">
        <v>42485</v>
      </c>
      <c r="AK71" s="10">
        <v>35938</v>
      </c>
      <c r="AL71" s="10">
        <v>31662</v>
      </c>
      <c r="AM71" s="10">
        <v>28164</v>
      </c>
      <c r="AN71" s="10">
        <v>24810</v>
      </c>
      <c r="AO71" s="10">
        <v>21690</v>
      </c>
      <c r="AP71" s="10">
        <v>19154</v>
      </c>
      <c r="AQ71" s="10">
        <v>16538</v>
      </c>
      <c r="AR71" s="10">
        <v>11512</v>
      </c>
      <c r="AS71" s="10">
        <v>8209</v>
      </c>
      <c r="AT71" s="10">
        <v>7535</v>
      </c>
      <c r="AU71" s="10">
        <v>7130</v>
      </c>
      <c r="AV71" s="10">
        <v>6522</v>
      </c>
      <c r="AW71" s="10">
        <v>6093</v>
      </c>
      <c r="AX71" s="10">
        <v>5624</v>
      </c>
    </row>
    <row r="72" spans="2:50" ht="12.75">
      <c r="B72" t="s">
        <v>31</v>
      </c>
      <c r="F72" s="10">
        <v>561664</v>
      </c>
      <c r="G72" s="10">
        <v>519077</v>
      </c>
      <c r="H72" s="10">
        <v>477513</v>
      </c>
      <c r="I72" s="10">
        <v>436260</v>
      </c>
      <c r="J72" s="13">
        <v>392570</v>
      </c>
      <c r="K72" s="10">
        <v>365908</v>
      </c>
      <c r="L72" s="10">
        <v>350081</v>
      </c>
      <c r="M72" s="10">
        <v>344451</v>
      </c>
      <c r="N72" s="10">
        <v>330161</v>
      </c>
      <c r="O72" s="10">
        <v>306293</v>
      </c>
      <c r="P72" s="10">
        <v>284784</v>
      </c>
      <c r="Q72" s="10">
        <v>260435</v>
      </c>
      <c r="R72" s="10">
        <v>237331</v>
      </c>
      <c r="S72" s="10">
        <v>208955</v>
      </c>
      <c r="T72" s="10">
        <v>180472</v>
      </c>
      <c r="U72" s="10">
        <v>161085</v>
      </c>
      <c r="V72" s="10">
        <v>143484</v>
      </c>
      <c r="W72" s="10">
        <v>132710</v>
      </c>
      <c r="X72" s="10">
        <v>122600</v>
      </c>
      <c r="Y72" s="10">
        <v>113607</v>
      </c>
      <c r="Z72" s="10">
        <v>104677</v>
      </c>
      <c r="AA72" s="10">
        <v>95270</v>
      </c>
      <c r="AB72" s="10">
        <v>85602</v>
      </c>
      <c r="AC72" s="10">
        <v>76748</v>
      </c>
      <c r="AD72" s="10">
        <v>65650</v>
      </c>
      <c r="AE72" s="10">
        <v>55963</v>
      </c>
      <c r="AF72" s="10">
        <v>49191</v>
      </c>
      <c r="AG72" s="10">
        <v>43105</v>
      </c>
      <c r="AH72" s="10">
        <v>38720</v>
      </c>
      <c r="AI72" s="10">
        <v>32686</v>
      </c>
      <c r="AJ72" s="10">
        <v>27537</v>
      </c>
      <c r="AK72" s="10">
        <v>22731</v>
      </c>
      <c r="AL72" s="10">
        <v>20392</v>
      </c>
      <c r="AM72" s="10">
        <v>18225</v>
      </c>
      <c r="AN72" s="10">
        <v>15611</v>
      </c>
      <c r="AO72" s="10">
        <v>13799</v>
      </c>
      <c r="AP72" s="10">
        <v>12049</v>
      </c>
      <c r="AQ72" s="10">
        <v>10102</v>
      </c>
      <c r="AR72" s="10">
        <v>5804</v>
      </c>
      <c r="AS72" s="10">
        <v>3116</v>
      </c>
      <c r="AT72" s="10">
        <v>2962</v>
      </c>
      <c r="AU72" s="10">
        <v>2922</v>
      </c>
      <c r="AV72" s="10">
        <v>2625</v>
      </c>
      <c r="AW72" s="10">
        <v>2374</v>
      </c>
      <c r="AX72" s="10">
        <v>2158</v>
      </c>
    </row>
    <row r="73" spans="3:50" ht="12.75">
      <c r="C73" t="s">
        <v>32</v>
      </c>
      <c r="F73" s="10">
        <v>308957</v>
      </c>
      <c r="G73" s="10">
        <v>283822</v>
      </c>
      <c r="H73" s="10">
        <v>266313</v>
      </c>
      <c r="I73" s="10">
        <v>248344</v>
      </c>
      <c r="J73" s="13">
        <v>225230</v>
      </c>
      <c r="K73" s="10">
        <v>213183</v>
      </c>
      <c r="L73" s="10">
        <v>209651</v>
      </c>
      <c r="M73" s="10">
        <v>210547</v>
      </c>
      <c r="N73" s="10">
        <v>199655</v>
      </c>
      <c r="O73" s="10">
        <v>182373</v>
      </c>
      <c r="P73" s="10">
        <v>166510</v>
      </c>
      <c r="Q73" s="10">
        <v>148384</v>
      </c>
      <c r="R73" s="10">
        <v>135995</v>
      </c>
      <c r="S73" s="10">
        <v>120624</v>
      </c>
      <c r="T73" s="10">
        <v>109504</v>
      </c>
      <c r="U73" s="10">
        <v>100637</v>
      </c>
      <c r="V73" s="10">
        <v>88486</v>
      </c>
      <c r="W73" s="10">
        <v>82610</v>
      </c>
      <c r="X73" s="10">
        <v>76395</v>
      </c>
      <c r="Y73" s="10">
        <v>71444</v>
      </c>
      <c r="Z73" s="10">
        <v>65858</v>
      </c>
      <c r="AA73" s="10">
        <v>59261</v>
      </c>
      <c r="AB73" s="10">
        <v>52082</v>
      </c>
      <c r="AC73" s="10">
        <v>44544</v>
      </c>
      <c r="AD73" s="10">
        <v>37180</v>
      </c>
      <c r="AE73" s="10">
        <v>30922</v>
      </c>
      <c r="AF73" s="10">
        <v>26668</v>
      </c>
      <c r="AG73" s="10">
        <v>22891</v>
      </c>
      <c r="AH73" s="10">
        <v>19694</v>
      </c>
      <c r="AI73" s="10">
        <v>16336</v>
      </c>
      <c r="AJ73" s="10">
        <v>13428</v>
      </c>
      <c r="AK73" s="10">
        <v>10730</v>
      </c>
      <c r="AL73" s="10">
        <v>9325</v>
      </c>
      <c r="AM73" s="10">
        <v>8443</v>
      </c>
      <c r="AN73" s="10">
        <v>7673</v>
      </c>
      <c r="AO73" s="10">
        <v>7045</v>
      </c>
      <c r="AP73" s="10">
        <v>6218</v>
      </c>
      <c r="AQ73" s="10">
        <v>4924</v>
      </c>
      <c r="AR73" s="10">
        <v>1842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</row>
    <row r="74" spans="3:50" ht="12.75">
      <c r="C74" t="s">
        <v>33</v>
      </c>
      <c r="F74">
        <v>732</v>
      </c>
      <c r="G74">
        <v>737</v>
      </c>
      <c r="H74">
        <v>718</v>
      </c>
      <c r="I74">
        <v>682</v>
      </c>
      <c r="J74" s="12">
        <v>641</v>
      </c>
      <c r="K74">
        <v>580</v>
      </c>
      <c r="L74">
        <v>553</v>
      </c>
      <c r="M74">
        <v>552</v>
      </c>
      <c r="N74">
        <v>552</v>
      </c>
      <c r="O74">
        <v>562</v>
      </c>
      <c r="P74">
        <v>591</v>
      </c>
      <c r="Q74">
        <v>593</v>
      </c>
      <c r="R74">
        <v>569</v>
      </c>
      <c r="S74">
        <v>524</v>
      </c>
      <c r="T74">
        <v>469</v>
      </c>
      <c r="U74">
        <v>431</v>
      </c>
      <c r="V74">
        <v>388</v>
      </c>
      <c r="W74">
        <v>339</v>
      </c>
      <c r="X74">
        <v>298</v>
      </c>
      <c r="Y74">
        <v>289</v>
      </c>
      <c r="Z74">
        <v>287</v>
      </c>
      <c r="AA74">
        <v>268</v>
      </c>
      <c r="AB74">
        <v>203</v>
      </c>
      <c r="AC74">
        <v>160</v>
      </c>
      <c r="AD74">
        <v>138</v>
      </c>
      <c r="AE74">
        <v>117</v>
      </c>
      <c r="AF74">
        <v>97</v>
      </c>
      <c r="AG74">
        <v>78</v>
      </c>
      <c r="AH74">
        <v>72</v>
      </c>
      <c r="AI74">
        <v>62</v>
      </c>
      <c r="AJ74">
        <v>44</v>
      </c>
      <c r="AK74">
        <v>35</v>
      </c>
      <c r="AL74">
        <v>31</v>
      </c>
      <c r="AM74">
        <v>27</v>
      </c>
      <c r="AN74">
        <v>25</v>
      </c>
      <c r="AO74">
        <v>20</v>
      </c>
      <c r="AP74">
        <v>17</v>
      </c>
      <c r="AQ74">
        <v>15</v>
      </c>
      <c r="AR74">
        <v>14</v>
      </c>
      <c r="AS74">
        <v>12</v>
      </c>
      <c r="AT74">
        <v>12</v>
      </c>
      <c r="AU74">
        <v>11</v>
      </c>
      <c r="AV74">
        <v>10</v>
      </c>
      <c r="AW74">
        <v>9</v>
      </c>
      <c r="AX74">
        <v>9</v>
      </c>
    </row>
    <row r="75" spans="3:50" ht="12.75">
      <c r="C75" t="s">
        <v>34</v>
      </c>
      <c r="F75" s="10">
        <v>177014</v>
      </c>
      <c r="G75" s="10">
        <v>165739</v>
      </c>
      <c r="H75" s="10">
        <v>150275</v>
      </c>
      <c r="I75" s="10">
        <v>134706</v>
      </c>
      <c r="J75" s="13">
        <v>119338</v>
      </c>
      <c r="K75" s="10">
        <v>109011</v>
      </c>
      <c r="L75" s="10">
        <v>99661</v>
      </c>
      <c r="M75" s="10">
        <v>95155</v>
      </c>
      <c r="N75" s="10">
        <v>92054</v>
      </c>
      <c r="O75" s="10">
        <v>86144</v>
      </c>
      <c r="P75" s="10">
        <v>81294</v>
      </c>
      <c r="Q75" s="10">
        <v>76770</v>
      </c>
      <c r="R75" s="10">
        <v>67957</v>
      </c>
      <c r="S75" s="10">
        <v>56679</v>
      </c>
      <c r="T75" s="10">
        <v>42546</v>
      </c>
      <c r="U75" s="10">
        <v>35241</v>
      </c>
      <c r="V75" s="10">
        <v>31010</v>
      </c>
      <c r="W75" s="10">
        <v>27788</v>
      </c>
      <c r="X75" s="10">
        <v>25403</v>
      </c>
      <c r="Y75" s="10">
        <v>22651</v>
      </c>
      <c r="Z75" s="10">
        <v>20664</v>
      </c>
      <c r="AA75" s="10">
        <v>19159</v>
      </c>
      <c r="AB75" s="10">
        <v>17533</v>
      </c>
      <c r="AC75" s="10">
        <v>17061</v>
      </c>
      <c r="AD75" s="10">
        <v>14484</v>
      </c>
      <c r="AE75" s="10">
        <v>12705</v>
      </c>
      <c r="AF75" s="10">
        <v>10919</v>
      </c>
      <c r="AG75" s="10">
        <v>9896</v>
      </c>
      <c r="AH75" s="10">
        <v>9153</v>
      </c>
      <c r="AI75" s="10">
        <v>7409</v>
      </c>
      <c r="AJ75" s="10">
        <v>6277</v>
      </c>
      <c r="AK75" s="10">
        <v>4933</v>
      </c>
      <c r="AL75" s="10">
        <v>4547</v>
      </c>
      <c r="AM75" s="10">
        <v>4093</v>
      </c>
      <c r="AN75" s="10">
        <v>3181</v>
      </c>
      <c r="AO75" s="10">
        <v>2546</v>
      </c>
      <c r="AP75" s="10">
        <v>2014</v>
      </c>
      <c r="AQ75" s="10">
        <v>1705</v>
      </c>
      <c r="AR75" s="10">
        <v>1046</v>
      </c>
      <c r="AS75">
        <v>667</v>
      </c>
      <c r="AT75">
        <v>612</v>
      </c>
      <c r="AU75">
        <v>584</v>
      </c>
      <c r="AV75">
        <v>478</v>
      </c>
      <c r="AW75">
        <v>332</v>
      </c>
      <c r="AX75">
        <v>229</v>
      </c>
    </row>
    <row r="76" spans="3:50" ht="12.75">
      <c r="C76" t="s">
        <v>35</v>
      </c>
      <c r="D76" t="s">
        <v>36</v>
      </c>
      <c r="F76" s="10">
        <v>171874</v>
      </c>
      <c r="G76" s="10">
        <v>161306</v>
      </c>
      <c r="H76" s="10">
        <v>146351</v>
      </c>
      <c r="I76" s="10">
        <v>131734</v>
      </c>
      <c r="J76" s="13">
        <v>117279</v>
      </c>
      <c r="K76" s="10">
        <v>107900</v>
      </c>
      <c r="L76" s="10">
        <v>99422</v>
      </c>
      <c r="M76" s="10">
        <v>95155</v>
      </c>
      <c r="N76" s="10">
        <v>92054</v>
      </c>
      <c r="O76" s="10">
        <v>86144</v>
      </c>
      <c r="P76" s="10">
        <v>81294</v>
      </c>
      <c r="Q76" s="10">
        <v>76770</v>
      </c>
      <c r="R76" s="10">
        <v>67957</v>
      </c>
      <c r="S76" s="10">
        <v>56679</v>
      </c>
      <c r="T76" s="10">
        <v>42546</v>
      </c>
      <c r="U76" s="10">
        <v>35241</v>
      </c>
      <c r="V76" s="10">
        <v>31010</v>
      </c>
      <c r="W76" s="10">
        <v>27788</v>
      </c>
      <c r="X76" s="10">
        <v>25403</v>
      </c>
      <c r="Y76" s="10">
        <v>22651</v>
      </c>
      <c r="Z76" s="10">
        <v>20664</v>
      </c>
      <c r="AA76" s="10">
        <v>19159</v>
      </c>
      <c r="AB76" s="10">
        <v>17533</v>
      </c>
      <c r="AC76" s="10">
        <v>17061</v>
      </c>
      <c r="AD76" s="10">
        <v>14484</v>
      </c>
      <c r="AE76" s="10">
        <v>12705</v>
      </c>
      <c r="AF76" s="10">
        <v>10919</v>
      </c>
      <c r="AG76" s="10">
        <v>9896</v>
      </c>
      <c r="AH76" s="10">
        <v>9153</v>
      </c>
      <c r="AI76" s="10">
        <v>7409</v>
      </c>
      <c r="AJ76" s="10">
        <v>6277</v>
      </c>
      <c r="AK76" s="10">
        <v>4933</v>
      </c>
      <c r="AL76" s="10">
        <v>4547</v>
      </c>
      <c r="AM76" s="10">
        <v>3810</v>
      </c>
      <c r="AN76" s="10">
        <v>2842</v>
      </c>
      <c r="AO76" s="10">
        <v>2298</v>
      </c>
      <c r="AP76" s="10">
        <v>1835</v>
      </c>
      <c r="AQ76" s="10">
        <v>1525</v>
      </c>
      <c r="AR76">
        <v>632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</row>
    <row r="77" spans="4:50" ht="12.75">
      <c r="D77" t="s">
        <v>37</v>
      </c>
      <c r="F77" s="10">
        <v>1232</v>
      </c>
      <c r="G77" s="10">
        <v>1157</v>
      </c>
      <c r="H77">
        <v>994</v>
      </c>
      <c r="I77">
        <v>883</v>
      </c>
      <c r="J77" s="12">
        <v>753</v>
      </c>
      <c r="K77">
        <v>435</v>
      </c>
      <c r="L77">
        <v>111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</row>
    <row r="78" spans="4:50" ht="12.75">
      <c r="D78" t="s">
        <v>38</v>
      </c>
      <c r="F78" s="10">
        <v>3908</v>
      </c>
      <c r="G78" s="10">
        <v>3276</v>
      </c>
      <c r="H78" s="10">
        <v>2930</v>
      </c>
      <c r="I78" s="10">
        <v>2089</v>
      </c>
      <c r="J78" s="13">
        <v>1306</v>
      </c>
      <c r="K78">
        <v>677</v>
      </c>
      <c r="L78">
        <v>128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</row>
    <row r="79" spans="4:50" ht="12.75">
      <c r="D79" t="s">
        <v>39</v>
      </c>
      <c r="F79">
        <v>0</v>
      </c>
      <c r="G79">
        <v>0</v>
      </c>
      <c r="H79">
        <v>0</v>
      </c>
      <c r="I79">
        <v>0</v>
      </c>
      <c r="J79" s="12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283</v>
      </c>
      <c r="AN79">
        <v>339</v>
      </c>
      <c r="AO79">
        <v>249</v>
      </c>
      <c r="AP79">
        <v>179</v>
      </c>
      <c r="AQ79">
        <v>181</v>
      </c>
      <c r="AR79">
        <v>415</v>
      </c>
      <c r="AS79">
        <v>667</v>
      </c>
      <c r="AT79">
        <v>612</v>
      </c>
      <c r="AU79">
        <v>584</v>
      </c>
      <c r="AV79">
        <v>478</v>
      </c>
      <c r="AW79">
        <v>332</v>
      </c>
      <c r="AX79">
        <v>229</v>
      </c>
    </row>
    <row r="80" spans="3:50" ht="12.75">
      <c r="C80" t="s">
        <v>40</v>
      </c>
      <c r="F80" s="10">
        <v>24350</v>
      </c>
      <c r="G80" s="10">
        <v>21840</v>
      </c>
      <c r="H80" s="10">
        <v>18684</v>
      </c>
      <c r="I80" s="10">
        <v>15423</v>
      </c>
      <c r="J80" s="13">
        <v>13705</v>
      </c>
      <c r="K80" s="10">
        <v>12647</v>
      </c>
      <c r="L80" s="10">
        <v>12234</v>
      </c>
      <c r="M80" s="10">
        <v>12054</v>
      </c>
      <c r="N80" s="10">
        <v>11968</v>
      </c>
      <c r="O80" s="10">
        <v>12030</v>
      </c>
      <c r="P80" s="10">
        <v>11855</v>
      </c>
      <c r="Q80" s="10">
        <v>12011</v>
      </c>
      <c r="R80" s="10">
        <v>11650</v>
      </c>
      <c r="S80" s="10">
        <v>11524</v>
      </c>
      <c r="T80" s="10">
        <v>10410</v>
      </c>
      <c r="U80" s="10">
        <v>9322</v>
      </c>
      <c r="V80" s="10">
        <v>8770</v>
      </c>
      <c r="W80" s="10">
        <v>8201</v>
      </c>
      <c r="X80" s="10">
        <v>7638</v>
      </c>
      <c r="Y80" s="10">
        <v>6835</v>
      </c>
      <c r="Z80" s="10">
        <v>5860</v>
      </c>
      <c r="AA80" s="10">
        <v>5415</v>
      </c>
      <c r="AB80" s="10">
        <v>5139</v>
      </c>
      <c r="AC80" s="10">
        <v>4580</v>
      </c>
      <c r="AD80" s="10">
        <v>3955</v>
      </c>
      <c r="AE80" s="10">
        <v>3455</v>
      </c>
      <c r="AF80" s="10">
        <v>3090</v>
      </c>
      <c r="AG80" s="10">
        <v>2809</v>
      </c>
      <c r="AH80" s="10">
        <v>2642</v>
      </c>
      <c r="AI80" s="10">
        <v>2581</v>
      </c>
      <c r="AJ80" s="10">
        <v>2474</v>
      </c>
      <c r="AK80" s="10">
        <v>2238</v>
      </c>
      <c r="AL80" s="10">
        <v>1995</v>
      </c>
      <c r="AM80" s="10">
        <v>1766</v>
      </c>
      <c r="AN80" s="10">
        <v>1586</v>
      </c>
      <c r="AO80" s="10">
        <v>1499</v>
      </c>
      <c r="AP80" s="10">
        <v>1443</v>
      </c>
      <c r="AQ80" s="10">
        <v>1315</v>
      </c>
      <c r="AR80" s="10">
        <v>1077</v>
      </c>
      <c r="AS80">
        <v>848</v>
      </c>
      <c r="AT80">
        <v>852</v>
      </c>
      <c r="AU80">
        <v>920</v>
      </c>
      <c r="AV80">
        <v>867</v>
      </c>
      <c r="AW80">
        <v>832</v>
      </c>
      <c r="AX80">
        <v>786</v>
      </c>
    </row>
    <row r="81" spans="3:50" ht="12.75">
      <c r="C81" t="s">
        <v>41</v>
      </c>
      <c r="F81">
        <v>633</v>
      </c>
      <c r="G81">
        <v>635</v>
      </c>
      <c r="H81">
        <v>635</v>
      </c>
      <c r="I81">
        <v>619</v>
      </c>
      <c r="J81" s="12">
        <v>610</v>
      </c>
      <c r="K81">
        <v>602</v>
      </c>
      <c r="L81">
        <v>588</v>
      </c>
      <c r="M81">
        <v>582</v>
      </c>
      <c r="N81">
        <v>580</v>
      </c>
      <c r="O81">
        <v>588</v>
      </c>
      <c r="P81">
        <v>593</v>
      </c>
      <c r="Q81">
        <v>579</v>
      </c>
      <c r="R81">
        <v>564</v>
      </c>
      <c r="S81">
        <v>517</v>
      </c>
      <c r="T81">
        <v>480</v>
      </c>
      <c r="U81">
        <v>475</v>
      </c>
      <c r="V81">
        <v>458</v>
      </c>
      <c r="W81">
        <v>431</v>
      </c>
      <c r="X81">
        <v>399</v>
      </c>
      <c r="Y81">
        <v>402</v>
      </c>
      <c r="Z81">
        <v>353</v>
      </c>
      <c r="AA81">
        <v>396</v>
      </c>
      <c r="AB81">
        <v>341</v>
      </c>
      <c r="AC81">
        <v>343</v>
      </c>
      <c r="AD81">
        <v>341</v>
      </c>
      <c r="AE81">
        <v>339</v>
      </c>
      <c r="AF81">
        <v>330</v>
      </c>
      <c r="AG81">
        <v>311</v>
      </c>
      <c r="AH81">
        <v>297</v>
      </c>
      <c r="AI81">
        <v>276</v>
      </c>
      <c r="AJ81">
        <v>243</v>
      </c>
      <c r="AK81">
        <v>204</v>
      </c>
      <c r="AL81">
        <v>234</v>
      </c>
      <c r="AM81">
        <v>191</v>
      </c>
      <c r="AN81">
        <v>148</v>
      </c>
      <c r="AO81">
        <v>191</v>
      </c>
      <c r="AP81">
        <v>167</v>
      </c>
      <c r="AQ81">
        <v>142</v>
      </c>
      <c r="AR81">
        <v>114</v>
      </c>
      <c r="AS81">
        <v>80</v>
      </c>
      <c r="AT81">
        <v>61</v>
      </c>
      <c r="AU81">
        <v>50</v>
      </c>
      <c r="AV81">
        <v>48</v>
      </c>
      <c r="AW81">
        <v>45</v>
      </c>
      <c r="AX81">
        <v>27</v>
      </c>
    </row>
    <row r="82" spans="3:50" ht="12.75">
      <c r="C82" t="s">
        <v>42</v>
      </c>
      <c r="F82" s="10">
        <v>28883</v>
      </c>
      <c r="G82" s="10">
        <v>26276</v>
      </c>
      <c r="H82" s="10">
        <v>22562</v>
      </c>
      <c r="I82" s="10">
        <v>20873</v>
      </c>
      <c r="J82" s="13">
        <v>18892</v>
      </c>
      <c r="K82" s="10">
        <v>17336</v>
      </c>
      <c r="L82" s="10">
        <v>16103</v>
      </c>
      <c r="M82" s="10">
        <v>15270</v>
      </c>
      <c r="N82" s="10">
        <v>15349</v>
      </c>
      <c r="O82" s="10">
        <v>14631</v>
      </c>
      <c r="P82" s="10">
        <v>14407</v>
      </c>
      <c r="Q82" s="10">
        <v>13429</v>
      </c>
      <c r="R82" s="10">
        <v>12417</v>
      </c>
      <c r="S82" s="10">
        <v>11686</v>
      </c>
      <c r="T82" s="10">
        <v>10786</v>
      </c>
      <c r="U82" s="10">
        <v>9992</v>
      </c>
      <c r="V82" s="10">
        <v>9494</v>
      </c>
      <c r="W82" s="10">
        <v>9106</v>
      </c>
      <c r="X82" s="10">
        <v>8652</v>
      </c>
      <c r="Y82" s="10">
        <v>8215</v>
      </c>
      <c r="Z82" s="10">
        <v>7957</v>
      </c>
      <c r="AA82" s="10">
        <v>7292</v>
      </c>
      <c r="AB82" s="10">
        <v>6808</v>
      </c>
      <c r="AC82" s="10">
        <v>6173</v>
      </c>
      <c r="AD82" s="10">
        <v>5659</v>
      </c>
      <c r="AE82" s="10">
        <v>5002</v>
      </c>
      <c r="AF82" s="10">
        <v>4791</v>
      </c>
      <c r="AG82" s="10">
        <v>4088</v>
      </c>
      <c r="AH82" s="10">
        <v>4009</v>
      </c>
      <c r="AI82" s="10">
        <v>3333</v>
      </c>
      <c r="AJ82" s="10">
        <v>2859</v>
      </c>
      <c r="AK82" s="10">
        <v>2609</v>
      </c>
      <c r="AL82" s="10">
        <v>2259</v>
      </c>
      <c r="AM82" s="10">
        <v>1955</v>
      </c>
      <c r="AN82" s="10">
        <v>1695</v>
      </c>
      <c r="AO82" s="10">
        <v>1463</v>
      </c>
      <c r="AP82" s="10">
        <v>1325</v>
      </c>
      <c r="AQ82" s="10">
        <v>1250</v>
      </c>
      <c r="AR82" s="10">
        <v>1136</v>
      </c>
      <c r="AS82" s="10">
        <v>1104</v>
      </c>
      <c r="AT82" s="10">
        <v>1043</v>
      </c>
      <c r="AU82" s="10">
        <v>1001</v>
      </c>
      <c r="AV82">
        <v>948</v>
      </c>
      <c r="AW82">
        <v>920</v>
      </c>
      <c r="AX82">
        <v>885</v>
      </c>
    </row>
    <row r="83" spans="3:50" ht="12.75">
      <c r="C83" t="s">
        <v>43</v>
      </c>
      <c r="F83">
        <v>373</v>
      </c>
      <c r="G83">
        <v>360</v>
      </c>
      <c r="H83">
        <v>355</v>
      </c>
      <c r="I83">
        <v>341</v>
      </c>
      <c r="J83" s="12">
        <v>317</v>
      </c>
      <c r="K83">
        <v>293</v>
      </c>
      <c r="L83">
        <v>286</v>
      </c>
      <c r="M83">
        <v>276</v>
      </c>
      <c r="N83">
        <v>263</v>
      </c>
      <c r="O83">
        <v>271</v>
      </c>
      <c r="P83">
        <v>271</v>
      </c>
      <c r="Q83">
        <v>253</v>
      </c>
      <c r="R83">
        <v>264</v>
      </c>
      <c r="S83">
        <v>257</v>
      </c>
      <c r="T83">
        <v>246</v>
      </c>
      <c r="U83">
        <v>238</v>
      </c>
      <c r="V83">
        <v>232</v>
      </c>
      <c r="W83">
        <v>223</v>
      </c>
      <c r="X83">
        <v>207</v>
      </c>
      <c r="Y83">
        <v>200</v>
      </c>
      <c r="Z83">
        <v>195</v>
      </c>
      <c r="AA83">
        <v>184</v>
      </c>
      <c r="AB83">
        <v>172</v>
      </c>
      <c r="AC83">
        <v>172</v>
      </c>
      <c r="AD83">
        <v>170</v>
      </c>
      <c r="AE83">
        <v>171</v>
      </c>
      <c r="AF83">
        <v>168</v>
      </c>
      <c r="AG83">
        <v>170</v>
      </c>
      <c r="AH83">
        <v>163</v>
      </c>
      <c r="AI83">
        <v>164</v>
      </c>
      <c r="AJ83">
        <v>158</v>
      </c>
      <c r="AK83">
        <v>149</v>
      </c>
      <c r="AL83">
        <v>144</v>
      </c>
      <c r="AM83">
        <v>140</v>
      </c>
      <c r="AN83">
        <v>121</v>
      </c>
      <c r="AO83">
        <v>100</v>
      </c>
      <c r="AP83">
        <v>86</v>
      </c>
      <c r="AQ83">
        <v>66</v>
      </c>
      <c r="AR83">
        <v>42</v>
      </c>
      <c r="AS83">
        <v>27</v>
      </c>
      <c r="AT83">
        <v>20</v>
      </c>
      <c r="AU83">
        <v>18</v>
      </c>
      <c r="AV83">
        <v>15</v>
      </c>
      <c r="AW83">
        <v>14</v>
      </c>
      <c r="AX83">
        <v>12</v>
      </c>
    </row>
    <row r="84" spans="3:50" ht="12.75">
      <c r="C84" t="s">
        <v>44</v>
      </c>
      <c r="F84">
        <v>0</v>
      </c>
      <c r="G84">
        <v>0</v>
      </c>
      <c r="H84">
        <v>0</v>
      </c>
      <c r="I84">
        <v>0</v>
      </c>
      <c r="J84" s="12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 s="10">
        <v>1086</v>
      </c>
      <c r="AK84">
        <v>902</v>
      </c>
      <c r="AL84">
        <v>810</v>
      </c>
      <c r="AM84">
        <v>636</v>
      </c>
      <c r="AN84">
        <v>429</v>
      </c>
      <c r="AO84">
        <v>247</v>
      </c>
      <c r="AP84">
        <v>194</v>
      </c>
      <c r="AQ84">
        <v>180</v>
      </c>
      <c r="AR84">
        <v>155</v>
      </c>
      <c r="AS84">
        <v>133</v>
      </c>
      <c r="AT84">
        <v>138</v>
      </c>
      <c r="AU84">
        <v>131</v>
      </c>
      <c r="AV84">
        <v>119</v>
      </c>
      <c r="AW84">
        <v>114</v>
      </c>
      <c r="AX84">
        <v>108</v>
      </c>
    </row>
    <row r="85" spans="4:50" ht="12.75">
      <c r="D85" t="s">
        <v>45</v>
      </c>
      <c r="F85" s="10">
        <v>6102</v>
      </c>
      <c r="G85" s="10">
        <v>5873</v>
      </c>
      <c r="H85" s="10">
        <v>5570</v>
      </c>
      <c r="I85" s="10">
        <v>5172</v>
      </c>
      <c r="J85" s="13">
        <v>4394</v>
      </c>
      <c r="K85" s="10">
        <v>3766</v>
      </c>
      <c r="L85" s="10">
        <v>3314</v>
      </c>
      <c r="M85" s="10">
        <v>3030</v>
      </c>
      <c r="N85" s="10">
        <v>2729</v>
      </c>
      <c r="O85" s="10">
        <v>2473</v>
      </c>
      <c r="P85" s="10">
        <v>2377</v>
      </c>
      <c r="Q85" s="10">
        <v>2171</v>
      </c>
      <c r="R85" s="10">
        <v>1976</v>
      </c>
      <c r="S85" s="10">
        <v>1760</v>
      </c>
      <c r="T85" s="10">
        <v>1477</v>
      </c>
      <c r="U85" s="10">
        <v>1265</v>
      </c>
      <c r="V85" s="10">
        <v>1199</v>
      </c>
      <c r="W85" s="10">
        <v>1119</v>
      </c>
      <c r="X85" s="10">
        <v>1040</v>
      </c>
      <c r="Y85" s="10">
        <v>1014</v>
      </c>
      <c r="Z85">
        <v>953</v>
      </c>
      <c r="AA85">
        <v>911</v>
      </c>
      <c r="AB85" s="10">
        <v>1041</v>
      </c>
      <c r="AC85" s="10">
        <v>1195</v>
      </c>
      <c r="AD85" s="10">
        <v>1215</v>
      </c>
      <c r="AE85" s="10">
        <v>1071</v>
      </c>
      <c r="AF85">
        <v>911</v>
      </c>
      <c r="AG85">
        <v>824</v>
      </c>
      <c r="AH85">
        <v>793</v>
      </c>
      <c r="AI85">
        <v>695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</row>
    <row r="86" spans="4:50" ht="12.75">
      <c r="D86" t="s">
        <v>46</v>
      </c>
      <c r="F86" s="10">
        <v>3329</v>
      </c>
      <c r="G86" s="10">
        <v>3130</v>
      </c>
      <c r="H86" s="10">
        <v>2951</v>
      </c>
      <c r="I86" s="10">
        <v>2769</v>
      </c>
      <c r="J86" s="13">
        <v>2644</v>
      </c>
      <c r="K86" s="10">
        <v>2352</v>
      </c>
      <c r="L86" s="10">
        <v>2026</v>
      </c>
      <c r="M86" s="10">
        <v>1500</v>
      </c>
      <c r="N86" s="10">
        <v>1783</v>
      </c>
      <c r="O86" s="10">
        <v>2067</v>
      </c>
      <c r="P86" s="10">
        <v>1889</v>
      </c>
      <c r="Q86" s="10">
        <v>1714</v>
      </c>
      <c r="R86" s="10">
        <v>1685</v>
      </c>
      <c r="S86" s="10">
        <v>1656</v>
      </c>
      <c r="T86" s="10">
        <v>1372</v>
      </c>
      <c r="U86">
        <v>698</v>
      </c>
      <c r="V86">
        <v>884</v>
      </c>
      <c r="W86">
        <v>644</v>
      </c>
      <c r="X86">
        <v>533</v>
      </c>
      <c r="Y86">
        <v>515</v>
      </c>
      <c r="Z86">
        <v>607</v>
      </c>
      <c r="AA86">
        <v>599</v>
      </c>
      <c r="AB86">
        <v>636</v>
      </c>
      <c r="AC86">
        <v>799</v>
      </c>
      <c r="AD86">
        <v>825</v>
      </c>
      <c r="AE86">
        <v>663</v>
      </c>
      <c r="AF86">
        <v>689</v>
      </c>
      <c r="AG86">
        <v>581</v>
      </c>
      <c r="AH86">
        <v>537</v>
      </c>
      <c r="AI86">
        <v>569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</row>
    <row r="87" spans="4:50" ht="12.75">
      <c r="D87" t="s">
        <v>47</v>
      </c>
      <c r="F87" s="10">
        <v>2172</v>
      </c>
      <c r="G87" s="10">
        <v>2040</v>
      </c>
      <c r="H87" s="10">
        <v>1922</v>
      </c>
      <c r="I87" s="10">
        <v>1922</v>
      </c>
      <c r="J87" s="13">
        <v>1732</v>
      </c>
      <c r="K87" s="10">
        <v>1618</v>
      </c>
      <c r="L87" s="10">
        <v>1568</v>
      </c>
      <c r="M87" s="10">
        <v>1560</v>
      </c>
      <c r="N87" s="10">
        <v>1480</v>
      </c>
      <c r="O87" s="10">
        <v>1504</v>
      </c>
      <c r="P87" s="10">
        <v>1370</v>
      </c>
      <c r="Q87" s="10">
        <v>1385</v>
      </c>
      <c r="R87" s="10">
        <v>1338</v>
      </c>
      <c r="S87" s="10">
        <v>1133</v>
      </c>
      <c r="T87">
        <v>926</v>
      </c>
      <c r="U87">
        <v>760</v>
      </c>
      <c r="V87">
        <v>774</v>
      </c>
      <c r="W87">
        <v>726</v>
      </c>
      <c r="X87">
        <v>712</v>
      </c>
      <c r="Y87">
        <v>716</v>
      </c>
      <c r="Z87">
        <v>645</v>
      </c>
      <c r="AA87">
        <v>555</v>
      </c>
      <c r="AB87">
        <v>504</v>
      </c>
      <c r="AC87">
        <v>507</v>
      </c>
      <c r="AD87">
        <v>446</v>
      </c>
      <c r="AE87">
        <v>410</v>
      </c>
      <c r="AF87">
        <v>373</v>
      </c>
      <c r="AG87">
        <v>306</v>
      </c>
      <c r="AH87">
        <v>251</v>
      </c>
      <c r="AI87">
        <v>218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</row>
    <row r="88" spans="3:50" ht="12.75">
      <c r="C88" t="s">
        <v>48</v>
      </c>
      <c r="F88">
        <v>0</v>
      </c>
      <c r="G88">
        <v>0</v>
      </c>
      <c r="H88">
        <v>0</v>
      </c>
      <c r="I88">
        <v>0</v>
      </c>
      <c r="J88" s="12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79</v>
      </c>
      <c r="AL88">
        <v>153</v>
      </c>
      <c r="AM88">
        <v>182</v>
      </c>
      <c r="AN88">
        <v>160</v>
      </c>
      <c r="AO88">
        <v>125</v>
      </c>
      <c r="AP88">
        <v>116</v>
      </c>
      <c r="AQ88">
        <v>102</v>
      </c>
      <c r="AR88">
        <v>84</v>
      </c>
      <c r="AS88">
        <v>31</v>
      </c>
      <c r="AT88">
        <v>0</v>
      </c>
      <c r="AU88">
        <v>0</v>
      </c>
      <c r="AV88">
        <v>0</v>
      </c>
      <c r="AW88">
        <v>0</v>
      </c>
      <c r="AX88">
        <v>0</v>
      </c>
    </row>
    <row r="89" spans="3:50" ht="12.75">
      <c r="C89" t="s">
        <v>49</v>
      </c>
      <c r="F89" s="10">
        <v>9119</v>
      </c>
      <c r="G89" s="10">
        <v>8627</v>
      </c>
      <c r="H89" s="10">
        <v>7528</v>
      </c>
      <c r="I89" s="10">
        <v>5410</v>
      </c>
      <c r="J89" s="13">
        <v>5068</v>
      </c>
      <c r="K89" s="10">
        <v>4518</v>
      </c>
      <c r="L89" s="10">
        <v>4097</v>
      </c>
      <c r="M89" s="10">
        <v>3923</v>
      </c>
      <c r="N89" s="10">
        <v>3749</v>
      </c>
      <c r="O89" s="10">
        <v>3650</v>
      </c>
      <c r="P89" s="10">
        <v>3627</v>
      </c>
      <c r="Q89" s="10">
        <v>3145</v>
      </c>
      <c r="R89" s="10">
        <v>2915</v>
      </c>
      <c r="S89" s="10">
        <v>2597</v>
      </c>
      <c r="T89" s="10">
        <v>2258</v>
      </c>
      <c r="U89" s="10">
        <v>2026</v>
      </c>
      <c r="V89" s="10">
        <v>1788</v>
      </c>
      <c r="W89" s="10">
        <v>1524</v>
      </c>
      <c r="X89" s="10">
        <v>1323</v>
      </c>
      <c r="Y89" s="10">
        <v>1325</v>
      </c>
      <c r="Z89" s="10">
        <v>1298</v>
      </c>
      <c r="AA89" s="10">
        <v>1232</v>
      </c>
      <c r="AB89" s="10">
        <v>1141</v>
      </c>
      <c r="AC89" s="10">
        <v>1216</v>
      </c>
      <c r="AD89" s="10">
        <v>1235</v>
      </c>
      <c r="AE89" s="10">
        <v>1109</v>
      </c>
      <c r="AF89" s="10">
        <v>1155</v>
      </c>
      <c r="AG89" s="10">
        <v>1152</v>
      </c>
      <c r="AH89" s="10">
        <v>1110</v>
      </c>
      <c r="AI89" s="10">
        <v>1043</v>
      </c>
      <c r="AJ89">
        <v>969</v>
      </c>
      <c r="AK89">
        <v>854</v>
      </c>
      <c r="AL89">
        <v>893</v>
      </c>
      <c r="AM89">
        <v>791</v>
      </c>
      <c r="AN89">
        <v>594</v>
      </c>
      <c r="AO89">
        <v>564</v>
      </c>
      <c r="AP89">
        <v>471</v>
      </c>
      <c r="AQ89">
        <v>401</v>
      </c>
      <c r="AR89">
        <v>294</v>
      </c>
      <c r="AS89">
        <v>214</v>
      </c>
      <c r="AT89">
        <v>226</v>
      </c>
      <c r="AU89">
        <v>208</v>
      </c>
      <c r="AV89">
        <v>140</v>
      </c>
      <c r="AW89">
        <v>108</v>
      </c>
      <c r="AX89">
        <v>102</v>
      </c>
    </row>
    <row r="90" spans="2:50" ht="12.75">
      <c r="B90" t="s">
        <v>52</v>
      </c>
      <c r="F90" s="10">
        <v>227163</v>
      </c>
      <c r="G90" s="10">
        <v>210676</v>
      </c>
      <c r="H90" s="10">
        <v>199153</v>
      </c>
      <c r="I90" s="10">
        <v>184211</v>
      </c>
      <c r="J90" s="13">
        <v>166618</v>
      </c>
      <c r="K90" s="10">
        <v>153980</v>
      </c>
      <c r="L90" s="10">
        <v>145270</v>
      </c>
      <c r="M90" s="10">
        <v>135913</v>
      </c>
      <c r="N90" s="10">
        <v>130498</v>
      </c>
      <c r="O90" s="10">
        <v>128345</v>
      </c>
      <c r="P90" s="10">
        <v>122771</v>
      </c>
      <c r="Q90" s="10">
        <v>111815</v>
      </c>
      <c r="R90" s="10">
        <v>101945</v>
      </c>
      <c r="S90" s="10">
        <v>94147</v>
      </c>
      <c r="T90" s="10">
        <v>85285</v>
      </c>
      <c r="U90" s="10">
        <v>75418</v>
      </c>
      <c r="V90" s="10">
        <v>68562</v>
      </c>
      <c r="W90" s="10">
        <v>62766</v>
      </c>
      <c r="X90" s="10">
        <v>55926</v>
      </c>
      <c r="Y90" s="10">
        <v>49446</v>
      </c>
      <c r="Z90" s="10">
        <v>45337</v>
      </c>
      <c r="AA90" s="10">
        <v>42664</v>
      </c>
      <c r="AB90" s="10">
        <v>39675</v>
      </c>
      <c r="AC90" s="10">
        <v>35905</v>
      </c>
      <c r="AD90" s="10">
        <v>31335</v>
      </c>
      <c r="AE90" s="10">
        <v>27343</v>
      </c>
      <c r="AF90" s="10">
        <v>23638</v>
      </c>
      <c r="AG90" s="10">
        <v>20812</v>
      </c>
      <c r="AH90" s="10">
        <v>17880</v>
      </c>
      <c r="AI90" s="10">
        <v>17317</v>
      </c>
      <c r="AJ90" s="10">
        <v>14948</v>
      </c>
      <c r="AK90" s="10">
        <v>13206</v>
      </c>
      <c r="AL90" s="10">
        <v>11270</v>
      </c>
      <c r="AM90" s="10">
        <v>9939</v>
      </c>
      <c r="AN90" s="10">
        <v>9200</v>
      </c>
      <c r="AO90" s="10">
        <v>7890</v>
      </c>
      <c r="AP90" s="10">
        <v>7105</v>
      </c>
      <c r="AQ90" s="10">
        <v>6437</v>
      </c>
      <c r="AR90" s="10">
        <v>5708</v>
      </c>
      <c r="AS90" s="10">
        <v>5093</v>
      </c>
      <c r="AT90" s="10">
        <v>4573</v>
      </c>
      <c r="AU90" s="10">
        <v>4208</v>
      </c>
      <c r="AV90" s="10">
        <v>3896</v>
      </c>
      <c r="AW90" s="10">
        <v>3719</v>
      </c>
      <c r="AX90" s="10">
        <v>3466</v>
      </c>
    </row>
    <row r="91" spans="3:50" ht="12.75">
      <c r="C91" t="s">
        <v>53</v>
      </c>
      <c r="F91">
        <v>90</v>
      </c>
      <c r="G91">
        <v>84</v>
      </c>
      <c r="H91">
        <v>84</v>
      </c>
      <c r="I91">
        <v>62</v>
      </c>
      <c r="J91" s="12">
        <v>48</v>
      </c>
      <c r="K91">
        <v>49</v>
      </c>
      <c r="L91">
        <v>54</v>
      </c>
      <c r="M91">
        <v>58</v>
      </c>
      <c r="N91">
        <v>54</v>
      </c>
      <c r="O91">
        <v>52</v>
      </c>
      <c r="P91">
        <v>53</v>
      </c>
      <c r="Q91">
        <v>52</v>
      </c>
      <c r="R91">
        <v>70</v>
      </c>
      <c r="S91">
        <v>66</v>
      </c>
      <c r="T91">
        <v>62</v>
      </c>
      <c r="U91">
        <v>64</v>
      </c>
      <c r="V91">
        <v>62</v>
      </c>
      <c r="W91">
        <v>56</v>
      </c>
      <c r="X91">
        <v>55</v>
      </c>
      <c r="Y91">
        <v>51</v>
      </c>
      <c r="Z91">
        <v>55</v>
      </c>
      <c r="AA91">
        <v>59</v>
      </c>
      <c r="AB91">
        <v>57</v>
      </c>
      <c r="AC91">
        <v>54</v>
      </c>
      <c r="AD91">
        <v>52</v>
      </c>
      <c r="AE91">
        <v>58</v>
      </c>
      <c r="AF91">
        <v>80</v>
      </c>
      <c r="AG91">
        <v>74</v>
      </c>
      <c r="AH91">
        <v>71</v>
      </c>
      <c r="AI91">
        <v>74</v>
      </c>
      <c r="AJ91">
        <v>71</v>
      </c>
      <c r="AK91">
        <v>69</v>
      </c>
      <c r="AL91">
        <v>66</v>
      </c>
      <c r="AM91">
        <v>71</v>
      </c>
      <c r="AN91">
        <v>66</v>
      </c>
      <c r="AO91">
        <v>59</v>
      </c>
      <c r="AP91">
        <v>55</v>
      </c>
      <c r="AQ91">
        <v>53</v>
      </c>
      <c r="AR91">
        <v>54</v>
      </c>
      <c r="AS91">
        <v>52</v>
      </c>
      <c r="AT91">
        <v>51</v>
      </c>
      <c r="AU91">
        <v>50</v>
      </c>
      <c r="AV91">
        <v>46</v>
      </c>
      <c r="AW91">
        <v>46</v>
      </c>
      <c r="AX91">
        <v>41</v>
      </c>
    </row>
    <row r="92" spans="3:50" ht="12.75">
      <c r="C92" t="s">
        <v>33</v>
      </c>
      <c r="F92" s="10">
        <v>32748</v>
      </c>
      <c r="G92" s="10">
        <v>30798</v>
      </c>
      <c r="H92" s="10">
        <v>29426</v>
      </c>
      <c r="I92" s="10">
        <v>27441</v>
      </c>
      <c r="J92" s="13">
        <v>24292</v>
      </c>
      <c r="K92" s="10">
        <v>21649</v>
      </c>
      <c r="L92" s="10">
        <v>21505</v>
      </c>
      <c r="M92" s="10">
        <v>21249</v>
      </c>
      <c r="N92" s="10">
        <v>21097</v>
      </c>
      <c r="O92" s="10">
        <v>21118</v>
      </c>
      <c r="P92" s="10">
        <v>21380</v>
      </c>
      <c r="Q92" s="10">
        <v>21796</v>
      </c>
      <c r="R92" s="10">
        <v>20333</v>
      </c>
      <c r="S92" s="10">
        <v>18265</v>
      </c>
      <c r="T92" s="10">
        <v>16918</v>
      </c>
      <c r="U92" s="10">
        <v>14976</v>
      </c>
      <c r="V92" s="10">
        <v>13337</v>
      </c>
      <c r="W92" s="10">
        <v>11549</v>
      </c>
      <c r="X92" s="10">
        <v>9734</v>
      </c>
      <c r="Y92" s="10">
        <v>8609</v>
      </c>
      <c r="Z92" s="10">
        <v>7343</v>
      </c>
      <c r="AA92" s="10">
        <v>6992</v>
      </c>
      <c r="AB92" s="10">
        <v>6709</v>
      </c>
      <c r="AC92" s="10">
        <v>6018</v>
      </c>
      <c r="AD92" s="10">
        <v>5457</v>
      </c>
      <c r="AE92" s="10">
        <v>4819</v>
      </c>
      <c r="AF92" s="10">
        <v>3925</v>
      </c>
      <c r="AG92" s="10">
        <v>3419</v>
      </c>
      <c r="AH92" s="10">
        <v>2956</v>
      </c>
      <c r="AI92" s="10">
        <v>2605</v>
      </c>
      <c r="AJ92" s="10">
        <v>2338</v>
      </c>
      <c r="AK92" s="10">
        <v>2015</v>
      </c>
      <c r="AL92" s="10">
        <v>1684</v>
      </c>
      <c r="AM92" s="10">
        <v>1543</v>
      </c>
      <c r="AN92" s="10">
        <v>1508</v>
      </c>
      <c r="AO92" s="10">
        <v>1352</v>
      </c>
      <c r="AP92" s="10">
        <v>1228</v>
      </c>
      <c r="AQ92" s="10">
        <v>1085</v>
      </c>
      <c r="AR92">
        <v>977</v>
      </c>
      <c r="AS92">
        <v>857</v>
      </c>
      <c r="AT92">
        <v>795</v>
      </c>
      <c r="AU92">
        <v>731</v>
      </c>
      <c r="AV92">
        <v>695</v>
      </c>
      <c r="AW92">
        <v>635</v>
      </c>
      <c r="AX92">
        <v>606</v>
      </c>
    </row>
    <row r="93" spans="3:50" ht="12.75">
      <c r="C93" t="s">
        <v>34</v>
      </c>
      <c r="F93" s="10">
        <v>126712</v>
      </c>
      <c r="G93" s="10">
        <v>115494</v>
      </c>
      <c r="H93" s="10">
        <v>107927</v>
      </c>
      <c r="I93" s="10">
        <v>98482</v>
      </c>
      <c r="J93" s="13">
        <v>88141</v>
      </c>
      <c r="K93" s="10">
        <v>80051</v>
      </c>
      <c r="L93" s="10">
        <v>74453</v>
      </c>
      <c r="M93" s="10">
        <v>68491</v>
      </c>
      <c r="N93" s="10">
        <v>65530</v>
      </c>
      <c r="O93" s="10">
        <v>64155</v>
      </c>
      <c r="P93" s="10">
        <v>58572</v>
      </c>
      <c r="Q93" s="10">
        <v>50641</v>
      </c>
      <c r="R93" s="10">
        <v>45761</v>
      </c>
      <c r="S93" s="10">
        <v>41719</v>
      </c>
      <c r="T93" s="10">
        <v>36148</v>
      </c>
      <c r="U93" s="10">
        <v>30850</v>
      </c>
      <c r="V93" s="10">
        <v>27813</v>
      </c>
      <c r="W93" s="10">
        <v>26103</v>
      </c>
      <c r="X93" s="10">
        <v>23403</v>
      </c>
      <c r="Y93" s="10">
        <v>21476</v>
      </c>
      <c r="Z93" s="10">
        <v>20444</v>
      </c>
      <c r="AA93" s="10">
        <v>18756</v>
      </c>
      <c r="AB93" s="10">
        <v>16915</v>
      </c>
      <c r="AC93" s="10">
        <v>15473</v>
      </c>
      <c r="AD93" s="10">
        <v>13448</v>
      </c>
      <c r="AE93" s="10">
        <v>11175</v>
      </c>
      <c r="AF93" s="10">
        <v>9905</v>
      </c>
      <c r="AG93" s="10">
        <v>8849</v>
      </c>
      <c r="AH93" s="10">
        <v>7166</v>
      </c>
      <c r="AI93" s="10">
        <v>7037</v>
      </c>
      <c r="AJ93" s="10">
        <v>5624</v>
      </c>
      <c r="AK93" s="10">
        <v>5181</v>
      </c>
      <c r="AL93" s="10">
        <v>4348</v>
      </c>
      <c r="AM93" s="10">
        <v>3566</v>
      </c>
      <c r="AN93" s="10">
        <v>3103</v>
      </c>
      <c r="AO93" s="10">
        <v>2456</v>
      </c>
      <c r="AP93" s="10">
        <v>2150</v>
      </c>
      <c r="AQ93" s="10">
        <v>1979</v>
      </c>
      <c r="AR93" s="10">
        <v>1294</v>
      </c>
      <c r="AS93" s="10">
        <v>1005</v>
      </c>
      <c r="AT93">
        <v>743</v>
      </c>
      <c r="AU93">
        <v>522</v>
      </c>
      <c r="AV93">
        <v>479</v>
      </c>
      <c r="AW93">
        <v>392</v>
      </c>
      <c r="AX93">
        <v>315</v>
      </c>
    </row>
    <row r="94" spans="4:50" ht="12.75">
      <c r="D94" t="s">
        <v>64</v>
      </c>
      <c r="F94" s="10">
        <v>119045</v>
      </c>
      <c r="G94" s="10">
        <v>108215</v>
      </c>
      <c r="H94" s="10">
        <v>101273</v>
      </c>
      <c r="I94" s="10">
        <v>92337</v>
      </c>
      <c r="J94" s="13">
        <v>83270</v>
      </c>
      <c r="K94" s="10">
        <v>75686</v>
      </c>
      <c r="L94" s="10">
        <v>69418</v>
      </c>
      <c r="M94" s="10">
        <v>63324</v>
      </c>
      <c r="N94" s="10">
        <v>60116</v>
      </c>
      <c r="O94" s="10">
        <v>58718</v>
      </c>
      <c r="P94" s="10">
        <v>53120</v>
      </c>
      <c r="Q94" s="10">
        <v>45604</v>
      </c>
      <c r="R94" s="10">
        <v>40230</v>
      </c>
      <c r="S94" s="10">
        <v>36532</v>
      </c>
      <c r="T94" s="10">
        <v>31115</v>
      </c>
      <c r="U94" s="10">
        <v>26712</v>
      </c>
      <c r="V94" s="10">
        <v>24070</v>
      </c>
      <c r="W94" s="10">
        <v>22551</v>
      </c>
      <c r="X94" s="10">
        <v>19981</v>
      </c>
      <c r="Y94" s="10">
        <v>18286</v>
      </c>
      <c r="Z94" s="10">
        <v>17569</v>
      </c>
      <c r="AA94" s="10">
        <v>16106</v>
      </c>
      <c r="AB94" s="10">
        <v>14478</v>
      </c>
      <c r="AC94" s="10">
        <v>13247</v>
      </c>
      <c r="AD94" s="10">
        <v>11549</v>
      </c>
      <c r="AE94" s="10">
        <v>9627</v>
      </c>
      <c r="AF94" s="10">
        <v>8547</v>
      </c>
      <c r="AG94" s="10">
        <v>7568</v>
      </c>
      <c r="AH94" s="10">
        <v>6036</v>
      </c>
      <c r="AI94" s="10">
        <v>6037</v>
      </c>
      <c r="AJ94" s="10">
        <v>4797</v>
      </c>
      <c r="AK94" s="10">
        <v>4490</v>
      </c>
      <c r="AL94" s="10">
        <v>3766</v>
      </c>
      <c r="AM94" s="10">
        <v>2886</v>
      </c>
      <c r="AN94" s="10">
        <v>2447</v>
      </c>
      <c r="AO94" s="10">
        <v>1877</v>
      </c>
      <c r="AP94" s="10">
        <v>1707</v>
      </c>
      <c r="AQ94" s="10">
        <v>1616</v>
      </c>
      <c r="AR94">
        <v>672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</row>
    <row r="95" spans="4:50" ht="12.75">
      <c r="D95" t="s">
        <v>37</v>
      </c>
      <c r="F95">
        <v>535</v>
      </c>
      <c r="G95">
        <v>480</v>
      </c>
      <c r="H95">
        <v>400</v>
      </c>
      <c r="I95">
        <v>355</v>
      </c>
      <c r="J95" s="12">
        <v>293</v>
      </c>
      <c r="K95">
        <v>166</v>
      </c>
      <c r="L95">
        <v>43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</row>
    <row r="96" spans="4:50" ht="12.75">
      <c r="D96" t="s">
        <v>38</v>
      </c>
      <c r="F96" s="10">
        <v>1448</v>
      </c>
      <c r="G96" s="10">
        <v>1324</v>
      </c>
      <c r="H96" s="10">
        <v>1284</v>
      </c>
      <c r="I96">
        <v>931</v>
      </c>
      <c r="J96" s="12">
        <v>603</v>
      </c>
      <c r="K96">
        <v>324</v>
      </c>
      <c r="L96">
        <v>64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</row>
    <row r="97" spans="4:50" ht="12.75">
      <c r="D97" t="s">
        <v>54</v>
      </c>
      <c r="F97">
        <v>0</v>
      </c>
      <c r="G97">
        <v>0</v>
      </c>
      <c r="H97">
        <v>0</v>
      </c>
      <c r="I97">
        <v>0</v>
      </c>
      <c r="J97" s="12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203</v>
      </c>
      <c r="AN97">
        <v>239</v>
      </c>
      <c r="AO97">
        <v>220</v>
      </c>
      <c r="AP97">
        <v>144</v>
      </c>
      <c r="AQ97">
        <v>123</v>
      </c>
      <c r="AR97">
        <v>440</v>
      </c>
      <c r="AS97">
        <v>883</v>
      </c>
      <c r="AT97">
        <v>631</v>
      </c>
      <c r="AU97">
        <v>419</v>
      </c>
      <c r="AV97">
        <v>377</v>
      </c>
      <c r="AW97">
        <v>281</v>
      </c>
      <c r="AX97">
        <v>213</v>
      </c>
    </row>
    <row r="98" spans="4:50" ht="12.75">
      <c r="D98" t="s">
        <v>55</v>
      </c>
      <c r="F98" s="10">
        <v>5684</v>
      </c>
      <c r="G98" s="10">
        <v>5475</v>
      </c>
      <c r="H98" s="10">
        <v>4971</v>
      </c>
      <c r="I98" s="10">
        <v>4860</v>
      </c>
      <c r="J98" s="13">
        <v>3975</v>
      </c>
      <c r="K98" s="10">
        <v>3874</v>
      </c>
      <c r="L98" s="10">
        <v>4928</v>
      </c>
      <c r="M98" s="10">
        <v>5167</v>
      </c>
      <c r="N98" s="10">
        <v>5414</v>
      </c>
      <c r="O98" s="10">
        <v>5437</v>
      </c>
      <c r="P98" s="10">
        <v>5451</v>
      </c>
      <c r="Q98" s="10">
        <v>5037</v>
      </c>
      <c r="R98" s="10">
        <v>5531</v>
      </c>
      <c r="S98" s="10">
        <v>5187</v>
      </c>
      <c r="T98" s="10">
        <v>5033</v>
      </c>
      <c r="U98" s="10">
        <v>4138</v>
      </c>
      <c r="V98" s="10">
        <v>3742</v>
      </c>
      <c r="W98" s="10">
        <v>3552</v>
      </c>
      <c r="X98" s="10">
        <v>3422</v>
      </c>
      <c r="Y98" s="10">
        <v>3190</v>
      </c>
      <c r="Z98" s="10">
        <v>2875</v>
      </c>
      <c r="AA98" s="10">
        <v>2649</v>
      </c>
      <c r="AB98" s="10">
        <v>2437</v>
      </c>
      <c r="AC98" s="10">
        <v>2226</v>
      </c>
      <c r="AD98" s="10">
        <v>1899</v>
      </c>
      <c r="AE98" s="10">
        <v>1548</v>
      </c>
      <c r="AF98" s="10">
        <v>1358</v>
      </c>
      <c r="AG98" s="10">
        <v>1281</v>
      </c>
      <c r="AH98" s="10">
        <v>1131</v>
      </c>
      <c r="AI98" s="10">
        <v>1000</v>
      </c>
      <c r="AJ98">
        <v>827</v>
      </c>
      <c r="AK98">
        <v>691</v>
      </c>
      <c r="AL98">
        <v>582</v>
      </c>
      <c r="AM98">
        <v>477</v>
      </c>
      <c r="AN98">
        <v>417</v>
      </c>
      <c r="AO98">
        <v>359</v>
      </c>
      <c r="AP98">
        <v>299</v>
      </c>
      <c r="AQ98">
        <v>240</v>
      </c>
      <c r="AR98">
        <v>182</v>
      </c>
      <c r="AS98">
        <v>122</v>
      </c>
      <c r="AT98">
        <v>112</v>
      </c>
      <c r="AU98">
        <v>103</v>
      </c>
      <c r="AV98">
        <v>102</v>
      </c>
      <c r="AW98">
        <v>110</v>
      </c>
      <c r="AX98">
        <v>102</v>
      </c>
    </row>
    <row r="99" spans="3:50" ht="12.75">
      <c r="C99" t="s">
        <v>41</v>
      </c>
      <c r="F99" s="10">
        <v>2105</v>
      </c>
      <c r="G99" s="10">
        <v>2100</v>
      </c>
      <c r="H99" s="10">
        <v>2060</v>
      </c>
      <c r="I99" s="10">
        <v>2071</v>
      </c>
      <c r="J99" s="13">
        <v>2096</v>
      </c>
      <c r="K99" s="10">
        <v>1961</v>
      </c>
      <c r="L99" s="10">
        <v>1833</v>
      </c>
      <c r="M99" s="10">
        <v>1765</v>
      </c>
      <c r="N99" s="10">
        <v>1667</v>
      </c>
      <c r="O99" s="10">
        <v>1603</v>
      </c>
      <c r="P99" s="10">
        <v>1555</v>
      </c>
      <c r="Q99" s="10">
        <v>1489</v>
      </c>
      <c r="R99" s="10">
        <v>1409</v>
      </c>
      <c r="S99" s="10">
        <v>1303</v>
      </c>
      <c r="T99" s="10">
        <v>1175</v>
      </c>
      <c r="U99" s="10">
        <v>1128</v>
      </c>
      <c r="V99" s="10">
        <v>1119</v>
      </c>
      <c r="W99" s="10">
        <v>1078</v>
      </c>
      <c r="X99">
        <v>995</v>
      </c>
      <c r="Y99">
        <v>884</v>
      </c>
      <c r="Z99">
        <v>765</v>
      </c>
      <c r="AA99">
        <v>679</v>
      </c>
      <c r="AB99">
        <v>597</v>
      </c>
      <c r="AC99">
        <v>540</v>
      </c>
      <c r="AD99">
        <v>514</v>
      </c>
      <c r="AE99">
        <v>436</v>
      </c>
      <c r="AF99">
        <v>371</v>
      </c>
      <c r="AG99">
        <v>354</v>
      </c>
      <c r="AH99">
        <v>322</v>
      </c>
      <c r="AI99">
        <v>290</v>
      </c>
      <c r="AJ99">
        <v>282</v>
      </c>
      <c r="AK99">
        <v>264</v>
      </c>
      <c r="AL99">
        <v>248</v>
      </c>
      <c r="AM99">
        <v>263</v>
      </c>
      <c r="AN99">
        <v>261</v>
      </c>
      <c r="AO99">
        <v>244</v>
      </c>
      <c r="AP99">
        <v>210</v>
      </c>
      <c r="AQ99">
        <v>182</v>
      </c>
      <c r="AR99">
        <v>176</v>
      </c>
      <c r="AS99">
        <v>164</v>
      </c>
      <c r="AT99">
        <v>159</v>
      </c>
      <c r="AU99">
        <v>151</v>
      </c>
      <c r="AV99">
        <v>133</v>
      </c>
      <c r="AW99">
        <v>127</v>
      </c>
      <c r="AX99">
        <v>89</v>
      </c>
    </row>
    <row r="100" spans="3:50" ht="12.75">
      <c r="C100" t="s">
        <v>43</v>
      </c>
      <c r="F100">
        <v>113</v>
      </c>
      <c r="G100">
        <v>108</v>
      </c>
      <c r="H100">
        <v>107</v>
      </c>
      <c r="I100">
        <v>107</v>
      </c>
      <c r="J100" s="12">
        <v>104</v>
      </c>
      <c r="K100">
        <v>96</v>
      </c>
      <c r="L100">
        <v>92</v>
      </c>
      <c r="M100">
        <v>91</v>
      </c>
      <c r="N100">
        <v>89</v>
      </c>
      <c r="O100">
        <v>89</v>
      </c>
      <c r="P100">
        <v>89</v>
      </c>
      <c r="Q100">
        <v>85</v>
      </c>
      <c r="R100">
        <v>79</v>
      </c>
      <c r="S100">
        <v>75</v>
      </c>
      <c r="T100">
        <v>72</v>
      </c>
      <c r="U100">
        <v>70</v>
      </c>
      <c r="V100">
        <v>68</v>
      </c>
      <c r="W100">
        <v>66</v>
      </c>
      <c r="X100">
        <v>63</v>
      </c>
      <c r="Y100">
        <v>62</v>
      </c>
      <c r="Z100">
        <v>62</v>
      </c>
      <c r="AA100">
        <v>62</v>
      </c>
      <c r="AB100">
        <v>61</v>
      </c>
      <c r="AC100">
        <v>57</v>
      </c>
      <c r="AD100">
        <v>53</v>
      </c>
      <c r="AE100">
        <v>53</v>
      </c>
      <c r="AF100">
        <v>52</v>
      </c>
      <c r="AG100">
        <v>49</v>
      </c>
      <c r="AH100">
        <v>48</v>
      </c>
      <c r="AI100">
        <v>46</v>
      </c>
      <c r="AJ100">
        <v>44</v>
      </c>
      <c r="AK100">
        <v>41</v>
      </c>
      <c r="AL100">
        <v>40</v>
      </c>
      <c r="AM100">
        <v>40</v>
      </c>
      <c r="AN100">
        <v>34</v>
      </c>
      <c r="AO100">
        <v>31</v>
      </c>
      <c r="AP100">
        <v>29</v>
      </c>
      <c r="AQ100">
        <v>22</v>
      </c>
      <c r="AR100">
        <v>16</v>
      </c>
      <c r="AS100">
        <v>15</v>
      </c>
      <c r="AT100">
        <v>13</v>
      </c>
      <c r="AU100">
        <v>11</v>
      </c>
      <c r="AV100">
        <v>10</v>
      </c>
      <c r="AW100">
        <v>9</v>
      </c>
      <c r="AX100">
        <v>8</v>
      </c>
    </row>
    <row r="101" spans="3:50" ht="12.75">
      <c r="C101" t="s">
        <v>56</v>
      </c>
      <c r="F101" s="10">
        <v>18399</v>
      </c>
      <c r="G101" s="10">
        <v>16753</v>
      </c>
      <c r="H101" s="10">
        <v>15396</v>
      </c>
      <c r="I101" s="10">
        <v>14666</v>
      </c>
      <c r="J101" s="13">
        <v>13640</v>
      </c>
      <c r="K101" s="10">
        <v>13980</v>
      </c>
      <c r="L101" s="10">
        <v>13861</v>
      </c>
      <c r="M101" s="10">
        <v>13320</v>
      </c>
      <c r="N101" s="10">
        <v>13333</v>
      </c>
      <c r="O101" s="10">
        <v>13997</v>
      </c>
      <c r="P101" s="10">
        <v>15168</v>
      </c>
      <c r="Q101" s="10">
        <v>14074</v>
      </c>
      <c r="R101" s="10">
        <v>12817</v>
      </c>
      <c r="S101" s="10">
        <v>13142</v>
      </c>
      <c r="T101" s="10">
        <v>13208</v>
      </c>
      <c r="U101" s="10">
        <v>12577</v>
      </c>
      <c r="V101" s="10">
        <v>12637</v>
      </c>
      <c r="W101" s="10">
        <v>11847</v>
      </c>
      <c r="X101" s="10">
        <v>10665</v>
      </c>
      <c r="Y101" s="10">
        <v>8476</v>
      </c>
      <c r="Z101" s="10">
        <v>8067</v>
      </c>
      <c r="AA101" s="10">
        <v>8112</v>
      </c>
      <c r="AB101" s="10">
        <v>7876</v>
      </c>
      <c r="AC101" s="10">
        <v>7422</v>
      </c>
      <c r="AD101" s="10">
        <v>6613</v>
      </c>
      <c r="AE101" s="10">
        <v>6508</v>
      </c>
      <c r="AF101" s="10">
        <v>5908</v>
      </c>
      <c r="AG101" s="10">
        <v>5371</v>
      </c>
      <c r="AH101" s="10">
        <v>5063</v>
      </c>
      <c r="AI101" s="10">
        <v>5238</v>
      </c>
      <c r="AJ101" s="10">
        <v>4913</v>
      </c>
      <c r="AK101" s="10">
        <v>4308</v>
      </c>
      <c r="AL101" s="10">
        <v>3876</v>
      </c>
      <c r="AM101" s="10">
        <v>3545</v>
      </c>
      <c r="AN101" s="10">
        <v>3429</v>
      </c>
      <c r="AO101" s="10">
        <v>3088</v>
      </c>
      <c r="AP101" s="10">
        <v>2889</v>
      </c>
      <c r="AQ101" s="10">
        <v>2626</v>
      </c>
      <c r="AR101" s="10">
        <v>2733</v>
      </c>
      <c r="AS101" s="10">
        <v>2579</v>
      </c>
      <c r="AT101" s="10">
        <v>2450</v>
      </c>
      <c r="AU101" s="10">
        <v>2426</v>
      </c>
      <c r="AV101" s="10">
        <v>2209</v>
      </c>
      <c r="AW101" s="10">
        <v>2198</v>
      </c>
      <c r="AX101" s="10">
        <v>2092</v>
      </c>
    </row>
    <row r="102" spans="3:50" ht="12.75">
      <c r="C102" t="s">
        <v>49</v>
      </c>
      <c r="F102" s="10">
        <v>46998</v>
      </c>
      <c r="G102" s="10">
        <v>45339</v>
      </c>
      <c r="H102" s="10">
        <v>44153</v>
      </c>
      <c r="I102" s="10">
        <v>41381</v>
      </c>
      <c r="J102" s="13">
        <v>38296</v>
      </c>
      <c r="K102" s="10">
        <v>36195</v>
      </c>
      <c r="L102" s="10">
        <v>33473</v>
      </c>
      <c r="M102" s="10">
        <v>30940</v>
      </c>
      <c r="N102" s="10">
        <v>28728</v>
      </c>
      <c r="O102" s="10">
        <v>27331</v>
      </c>
      <c r="P102" s="10">
        <v>25954</v>
      </c>
      <c r="Q102" s="10">
        <v>23679</v>
      </c>
      <c r="R102" s="10">
        <v>21477</v>
      </c>
      <c r="S102" s="10">
        <v>19577</v>
      </c>
      <c r="T102" s="10">
        <v>17702</v>
      </c>
      <c r="U102" s="10">
        <v>15754</v>
      </c>
      <c r="V102" s="10">
        <v>13526</v>
      </c>
      <c r="W102" s="10">
        <v>12066</v>
      </c>
      <c r="X102" s="10">
        <v>11011</v>
      </c>
      <c r="Y102" s="10">
        <v>9888</v>
      </c>
      <c r="Z102" s="10">
        <v>8601</v>
      </c>
      <c r="AA102" s="10">
        <v>8004</v>
      </c>
      <c r="AB102" s="10">
        <v>7460</v>
      </c>
      <c r="AC102" s="10">
        <v>6340</v>
      </c>
      <c r="AD102" s="10">
        <v>5199</v>
      </c>
      <c r="AE102" s="10">
        <v>4294</v>
      </c>
      <c r="AF102" s="10">
        <v>3396</v>
      </c>
      <c r="AG102" s="10">
        <v>2697</v>
      </c>
      <c r="AH102" s="10">
        <v>2253</v>
      </c>
      <c r="AI102" s="10">
        <v>2028</v>
      </c>
      <c r="AJ102" s="10">
        <v>1676</v>
      </c>
      <c r="AK102" s="10">
        <v>1329</v>
      </c>
      <c r="AL102" s="10">
        <v>1007</v>
      </c>
      <c r="AM102">
        <v>913</v>
      </c>
      <c r="AN102">
        <v>799</v>
      </c>
      <c r="AO102">
        <v>660</v>
      </c>
      <c r="AP102">
        <v>544</v>
      </c>
      <c r="AQ102">
        <v>489</v>
      </c>
      <c r="AR102">
        <v>458</v>
      </c>
      <c r="AS102">
        <v>421</v>
      </c>
      <c r="AT102">
        <v>362</v>
      </c>
      <c r="AU102">
        <v>317</v>
      </c>
      <c r="AV102">
        <v>325</v>
      </c>
      <c r="AW102">
        <v>313</v>
      </c>
      <c r="AX102">
        <v>316</v>
      </c>
    </row>
    <row r="103" ht="12.75">
      <c r="A103" t="s">
        <v>57</v>
      </c>
    </row>
    <row r="104" spans="1:50" ht="12.75">
      <c r="A104" t="s">
        <v>65</v>
      </c>
      <c r="F104" s="10">
        <v>290919</v>
      </c>
      <c r="G104" s="10">
        <v>269521</v>
      </c>
      <c r="H104" s="10">
        <v>247624</v>
      </c>
      <c r="I104" s="10">
        <v>224070</v>
      </c>
      <c r="J104" s="13">
        <v>200549</v>
      </c>
      <c r="K104" s="10">
        <v>183586</v>
      </c>
      <c r="L104" s="10">
        <v>168840</v>
      </c>
      <c r="M104" s="10">
        <v>158479</v>
      </c>
      <c r="N104" s="10">
        <v>152169</v>
      </c>
      <c r="O104" s="10">
        <v>144862</v>
      </c>
      <c r="P104" s="10">
        <v>134414</v>
      </c>
      <c r="Q104" s="10">
        <v>122373</v>
      </c>
      <c r="R104" s="10">
        <v>108187</v>
      </c>
      <c r="S104" s="10">
        <v>93211</v>
      </c>
      <c r="T104" s="10">
        <v>73661</v>
      </c>
      <c r="U104" s="10">
        <v>61952</v>
      </c>
      <c r="V104" s="10">
        <v>55080</v>
      </c>
      <c r="W104" s="10">
        <v>50339</v>
      </c>
      <c r="X104" s="10">
        <v>45383</v>
      </c>
      <c r="Y104" s="10">
        <v>40937</v>
      </c>
      <c r="Z104" s="10">
        <v>38233</v>
      </c>
      <c r="AA104" s="10">
        <v>35266</v>
      </c>
      <c r="AB104" s="10">
        <v>32011</v>
      </c>
      <c r="AC104" s="10">
        <v>30307</v>
      </c>
      <c r="AD104" s="10">
        <v>26033</v>
      </c>
      <c r="AE104" s="10">
        <v>22332</v>
      </c>
      <c r="AF104" s="10">
        <v>19465</v>
      </c>
      <c r="AG104" s="10">
        <v>17464</v>
      </c>
      <c r="AH104" s="10">
        <v>15188</v>
      </c>
      <c r="AI104" s="10">
        <v>13446</v>
      </c>
      <c r="AJ104" s="10">
        <v>11073</v>
      </c>
      <c r="AK104" s="10">
        <v>9423</v>
      </c>
      <c r="AL104" s="10">
        <v>8314</v>
      </c>
      <c r="AM104" s="10">
        <v>6695</v>
      </c>
      <c r="AN104" s="10">
        <v>5290</v>
      </c>
      <c r="AO104" s="10">
        <v>4175</v>
      </c>
      <c r="AP104" s="10">
        <v>3541</v>
      </c>
      <c r="AQ104" s="10">
        <v>3141</v>
      </c>
      <c r="AR104" s="10">
        <v>1304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</row>
    <row r="105" spans="1:50" ht="12.75">
      <c r="A105" t="s">
        <v>59</v>
      </c>
      <c r="F105" s="10">
        <v>7123</v>
      </c>
      <c r="G105" s="10">
        <v>6237</v>
      </c>
      <c r="H105" s="10">
        <v>5608</v>
      </c>
      <c r="I105" s="10">
        <v>4258</v>
      </c>
      <c r="J105" s="13">
        <v>2955</v>
      </c>
      <c r="K105" s="10">
        <v>1602</v>
      </c>
      <c r="L105">
        <v>346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</row>
    <row r="106" spans="1:50" ht="12.75">
      <c r="A106" t="s">
        <v>60</v>
      </c>
      <c r="F106" s="10">
        <v>606999</v>
      </c>
      <c r="G106" s="10">
        <v>559580</v>
      </c>
      <c r="H106" s="10">
        <v>519544</v>
      </c>
      <c r="I106" s="10">
        <v>476671</v>
      </c>
      <c r="J106" s="13">
        <v>428734</v>
      </c>
      <c r="K106" s="10">
        <v>398372</v>
      </c>
      <c r="L106" s="10">
        <v>378836</v>
      </c>
      <c r="M106" s="10">
        <v>369026</v>
      </c>
      <c r="N106" s="10">
        <v>351824</v>
      </c>
      <c r="O106" s="10">
        <v>327236</v>
      </c>
      <c r="P106" s="10">
        <v>300925</v>
      </c>
      <c r="Q106" s="10">
        <v>270758</v>
      </c>
      <c r="R106" s="10">
        <v>244182</v>
      </c>
      <c r="S106" s="10">
        <v>213835</v>
      </c>
      <c r="T106" s="10">
        <v>183165</v>
      </c>
      <c r="U106" s="10">
        <v>162589</v>
      </c>
      <c r="V106" s="10">
        <v>143566</v>
      </c>
      <c r="W106" s="10">
        <v>132950</v>
      </c>
      <c r="X106" s="10">
        <v>121778</v>
      </c>
      <c r="Y106" s="10">
        <v>112382</v>
      </c>
      <c r="Z106" s="10">
        <v>104091</v>
      </c>
      <c r="AA106" s="10">
        <v>94526</v>
      </c>
      <c r="AB106" s="10">
        <v>84093</v>
      </c>
      <c r="AC106" s="10">
        <v>74851</v>
      </c>
      <c r="AD106" s="10">
        <v>63213</v>
      </c>
      <c r="AE106" s="10">
        <v>53254</v>
      </c>
      <c r="AF106" s="10">
        <v>46133</v>
      </c>
      <c r="AG106" s="10">
        <v>40354</v>
      </c>
      <c r="AH106" s="10">
        <v>34883</v>
      </c>
      <c r="AI106" s="10">
        <v>29782</v>
      </c>
      <c r="AJ106" s="10">
        <v>24501</v>
      </c>
      <c r="AK106" s="10">
        <v>20153</v>
      </c>
      <c r="AL106" s="10">
        <v>17639</v>
      </c>
      <c r="AM106" s="10">
        <v>15139</v>
      </c>
      <c r="AN106" s="10">
        <v>12962</v>
      </c>
      <c r="AO106" s="10">
        <v>11220</v>
      </c>
      <c r="AP106" s="10">
        <v>9759</v>
      </c>
      <c r="AQ106" s="10">
        <v>8065</v>
      </c>
      <c r="AR106" s="10">
        <v>3146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</row>
    <row r="108" spans="1:50" ht="12.75">
      <c r="A108" s="2" t="s">
        <v>66</v>
      </c>
      <c r="B108" s="2"/>
      <c r="C108" s="2"/>
      <c r="F108" s="10">
        <v>1560242</v>
      </c>
      <c r="G108" s="10">
        <v>1445685</v>
      </c>
      <c r="H108" s="10">
        <v>1341372</v>
      </c>
      <c r="I108" s="10">
        <v>1239071</v>
      </c>
      <c r="J108" s="13">
        <v>1139925</v>
      </c>
      <c r="K108" s="10">
        <v>1068349</v>
      </c>
      <c r="L108" s="10">
        <v>1010518</v>
      </c>
      <c r="M108" s="10">
        <v>959805</v>
      </c>
      <c r="N108" s="10">
        <v>910273</v>
      </c>
      <c r="O108" s="10">
        <v>863709</v>
      </c>
      <c r="P108" s="10">
        <v>814391</v>
      </c>
      <c r="Q108" s="10">
        <v>773646</v>
      </c>
      <c r="R108" s="10">
        <v>725920</v>
      </c>
      <c r="S108" s="10">
        <v>669166</v>
      </c>
      <c r="T108" s="10">
        <v>607470</v>
      </c>
      <c r="U108" s="10">
        <v>543625</v>
      </c>
      <c r="V108" s="10">
        <v>492173</v>
      </c>
      <c r="W108" s="10">
        <v>442771</v>
      </c>
      <c r="X108" s="10">
        <v>404691</v>
      </c>
      <c r="Y108" s="10">
        <v>372258</v>
      </c>
      <c r="Z108" s="10">
        <v>337953</v>
      </c>
      <c r="AA108" s="10">
        <v>308300</v>
      </c>
      <c r="AB108" s="10">
        <v>279550</v>
      </c>
      <c r="AC108" s="10">
        <v>249527</v>
      </c>
      <c r="AD108" s="10">
        <v>215330</v>
      </c>
      <c r="AE108" s="10">
        <v>185834</v>
      </c>
      <c r="AF108" s="10">
        <v>163249</v>
      </c>
      <c r="AG108" s="10">
        <v>145422</v>
      </c>
      <c r="AH108" s="10">
        <v>128581</v>
      </c>
      <c r="AI108" s="10">
        <v>112658</v>
      </c>
      <c r="AJ108" s="10">
        <v>98361</v>
      </c>
      <c r="AK108" s="10">
        <v>85838</v>
      </c>
      <c r="AL108" s="10">
        <v>76890</v>
      </c>
      <c r="AM108" s="10">
        <v>69241</v>
      </c>
      <c r="AN108" s="10">
        <v>62943</v>
      </c>
      <c r="AO108" s="10">
        <v>55441</v>
      </c>
      <c r="AP108" s="10">
        <v>49146</v>
      </c>
      <c r="AQ108" s="10">
        <v>43464</v>
      </c>
      <c r="AR108" s="10">
        <v>38353</v>
      </c>
      <c r="AS108" s="10">
        <v>34673</v>
      </c>
      <c r="AT108" s="10">
        <v>31998</v>
      </c>
      <c r="AU108" s="10">
        <v>29090</v>
      </c>
      <c r="AV108" s="10">
        <v>26629</v>
      </c>
      <c r="AW108" s="10">
        <v>24751</v>
      </c>
      <c r="AX108" s="10">
        <v>23320</v>
      </c>
    </row>
    <row r="110" spans="1:50" ht="12.75">
      <c r="A110" t="s">
        <v>21</v>
      </c>
      <c r="F110" s="10">
        <v>867845</v>
      </c>
      <c r="G110" s="10">
        <v>807103</v>
      </c>
      <c r="H110" s="10">
        <v>750773</v>
      </c>
      <c r="I110" s="10">
        <v>697071</v>
      </c>
      <c r="J110" s="13">
        <v>652180</v>
      </c>
      <c r="K110" s="10">
        <v>613089</v>
      </c>
      <c r="L110" s="10">
        <v>575156</v>
      </c>
      <c r="M110" s="10">
        <v>533683</v>
      </c>
      <c r="N110" s="10">
        <v>500764</v>
      </c>
      <c r="O110" s="10">
        <v>478887</v>
      </c>
      <c r="P110" s="10">
        <v>453717</v>
      </c>
      <c r="Q110" s="10">
        <v>442433</v>
      </c>
      <c r="R110" s="10">
        <v>422688</v>
      </c>
      <c r="S110" s="10">
        <v>398346</v>
      </c>
      <c r="T110" s="10">
        <v>371244</v>
      </c>
      <c r="U110" s="10">
        <v>333468</v>
      </c>
      <c r="V110" s="10">
        <v>303616</v>
      </c>
      <c r="W110" s="10">
        <v>268062</v>
      </c>
      <c r="X110" s="10">
        <v>244736</v>
      </c>
      <c r="Y110" s="10">
        <v>226388</v>
      </c>
      <c r="Z110" s="10">
        <v>203080</v>
      </c>
      <c r="AA110" s="10">
        <v>184775</v>
      </c>
      <c r="AB110" s="10">
        <v>167866</v>
      </c>
      <c r="AC110" s="10">
        <v>149234</v>
      </c>
      <c r="AD110" s="10">
        <v>129105</v>
      </c>
      <c r="AE110" s="10">
        <v>111751</v>
      </c>
      <c r="AF110" s="10">
        <v>98233</v>
      </c>
      <c r="AG110" s="10">
        <v>88017</v>
      </c>
      <c r="AH110" s="10">
        <v>77770</v>
      </c>
      <c r="AI110" s="10">
        <v>67807</v>
      </c>
      <c r="AJ110" s="10">
        <v>60411</v>
      </c>
      <c r="AK110" s="10">
        <v>53710</v>
      </c>
      <c r="AL110" s="10">
        <v>48498</v>
      </c>
      <c r="AM110" s="10">
        <v>43996</v>
      </c>
      <c r="AN110" s="10">
        <v>40724</v>
      </c>
      <c r="AO110" s="10">
        <v>36034</v>
      </c>
      <c r="AP110" s="10">
        <v>31962</v>
      </c>
      <c r="AQ110" s="10">
        <v>28568</v>
      </c>
      <c r="AR110" s="10">
        <v>28218</v>
      </c>
      <c r="AS110" s="10">
        <v>27590</v>
      </c>
      <c r="AT110" s="10">
        <v>25417</v>
      </c>
      <c r="AU110" s="10">
        <v>22767</v>
      </c>
      <c r="AV110" s="10">
        <v>20846</v>
      </c>
      <c r="AW110" s="10">
        <v>19315</v>
      </c>
      <c r="AX110" s="10">
        <v>18334</v>
      </c>
    </row>
    <row r="111" spans="2:50" ht="12.75">
      <c r="B111" t="s">
        <v>22</v>
      </c>
      <c r="F111" s="10">
        <v>799198</v>
      </c>
      <c r="G111" s="10">
        <v>743341</v>
      </c>
      <c r="H111" s="10">
        <v>692621</v>
      </c>
      <c r="I111" s="10">
        <v>640804</v>
      </c>
      <c r="J111" s="13">
        <v>595354</v>
      </c>
      <c r="K111" s="10">
        <v>555634</v>
      </c>
      <c r="L111" s="10">
        <v>519833</v>
      </c>
      <c r="M111" s="10">
        <v>482090</v>
      </c>
      <c r="N111" s="10">
        <v>453505</v>
      </c>
      <c r="O111" s="10">
        <v>434545</v>
      </c>
      <c r="P111" s="10">
        <v>413612</v>
      </c>
      <c r="Q111" s="10">
        <v>404059</v>
      </c>
      <c r="R111" s="10">
        <v>386926</v>
      </c>
      <c r="S111" s="10">
        <v>365246</v>
      </c>
      <c r="T111" s="10">
        <v>340743</v>
      </c>
      <c r="U111" s="10">
        <v>304631</v>
      </c>
      <c r="V111" s="10">
        <v>276099</v>
      </c>
      <c r="W111" s="10">
        <v>244468</v>
      </c>
      <c r="X111" s="10">
        <v>223399</v>
      </c>
      <c r="Y111" s="10">
        <v>207493</v>
      </c>
      <c r="Z111" s="10">
        <v>187024</v>
      </c>
      <c r="AA111" s="10">
        <v>170248</v>
      </c>
      <c r="AB111" s="10">
        <v>154791</v>
      </c>
      <c r="AC111" s="10">
        <v>137937</v>
      </c>
      <c r="AD111" s="10">
        <v>119837</v>
      </c>
      <c r="AE111" s="10">
        <v>104944</v>
      </c>
      <c r="AF111" s="10">
        <v>92493</v>
      </c>
      <c r="AG111" s="10">
        <v>83395</v>
      </c>
      <c r="AH111" s="10">
        <v>73585</v>
      </c>
      <c r="AI111" s="10">
        <v>64782</v>
      </c>
      <c r="AJ111" s="10">
        <v>57711</v>
      </c>
      <c r="AK111" s="10">
        <v>51355</v>
      </c>
      <c r="AL111" s="10">
        <v>46277</v>
      </c>
      <c r="AM111" s="10">
        <v>42054</v>
      </c>
      <c r="AN111" s="10">
        <v>38979</v>
      </c>
      <c r="AO111" s="10">
        <v>34586</v>
      </c>
      <c r="AP111" s="10">
        <v>30731</v>
      </c>
      <c r="AQ111" s="10">
        <v>27561</v>
      </c>
      <c r="AR111" s="10">
        <v>27345</v>
      </c>
      <c r="AS111" s="10">
        <v>26826</v>
      </c>
      <c r="AT111" s="10">
        <v>24745</v>
      </c>
      <c r="AU111" s="10">
        <v>22166</v>
      </c>
      <c r="AV111" s="10">
        <v>20308</v>
      </c>
      <c r="AW111" s="10">
        <v>18818</v>
      </c>
      <c r="AX111" s="10">
        <v>17876</v>
      </c>
    </row>
    <row r="112" spans="3:50" ht="12.75">
      <c r="C112" t="s">
        <v>23</v>
      </c>
      <c r="F112" s="10">
        <v>235709</v>
      </c>
      <c r="G112" s="10">
        <v>223452</v>
      </c>
      <c r="H112" s="10">
        <v>210781</v>
      </c>
      <c r="I112" s="10">
        <v>199821</v>
      </c>
      <c r="J112" s="13">
        <v>192607</v>
      </c>
      <c r="K112" s="10">
        <v>183871</v>
      </c>
      <c r="L112" s="10">
        <v>175244</v>
      </c>
      <c r="M112" s="10">
        <v>162394</v>
      </c>
      <c r="N112" s="10">
        <v>151894</v>
      </c>
      <c r="O112" s="10">
        <v>146353</v>
      </c>
      <c r="P112" s="10">
        <v>142954</v>
      </c>
      <c r="Q112" s="10">
        <v>145267</v>
      </c>
      <c r="R112" s="10">
        <v>143348</v>
      </c>
      <c r="S112" s="10">
        <v>140101</v>
      </c>
      <c r="T112" s="10">
        <v>136098</v>
      </c>
      <c r="U112" s="10">
        <v>125462</v>
      </c>
      <c r="V112" s="10">
        <v>119085</v>
      </c>
      <c r="W112" s="10">
        <v>109248</v>
      </c>
      <c r="X112" s="10">
        <v>103653</v>
      </c>
      <c r="Y112" s="10">
        <v>95673</v>
      </c>
      <c r="Z112" s="10">
        <v>86675</v>
      </c>
      <c r="AA112" s="10">
        <v>78860</v>
      </c>
      <c r="AB112" s="10">
        <v>72264</v>
      </c>
      <c r="AC112" s="10">
        <v>65760</v>
      </c>
      <c r="AD112" s="10">
        <v>58623</v>
      </c>
      <c r="AE112" s="10">
        <v>52612</v>
      </c>
      <c r="AF112" s="10">
        <v>48283</v>
      </c>
      <c r="AG112" s="10">
        <v>44764</v>
      </c>
      <c r="AH112" s="10">
        <v>40587</v>
      </c>
      <c r="AI112" s="10">
        <v>37161</v>
      </c>
      <c r="AJ112" s="10">
        <v>34313</v>
      </c>
      <c r="AK112" s="10">
        <v>31615</v>
      </c>
      <c r="AL112" s="10">
        <v>28610</v>
      </c>
      <c r="AM112" s="10">
        <v>26252</v>
      </c>
      <c r="AN112" s="10">
        <v>24920</v>
      </c>
      <c r="AO112" s="10">
        <v>22578</v>
      </c>
      <c r="AP112" s="10">
        <v>20535</v>
      </c>
      <c r="AQ112" s="10">
        <v>18492</v>
      </c>
      <c r="AR112" s="10">
        <v>18495</v>
      </c>
      <c r="AS112" s="10">
        <v>18113</v>
      </c>
      <c r="AT112" s="10">
        <v>16844</v>
      </c>
      <c r="AU112" s="10">
        <v>15258</v>
      </c>
      <c r="AV112" s="10">
        <v>14147</v>
      </c>
      <c r="AW112" s="10">
        <v>13262</v>
      </c>
      <c r="AX112" s="10">
        <v>12882</v>
      </c>
    </row>
    <row r="113" spans="3:50" ht="12.75">
      <c r="C113" t="s">
        <v>24</v>
      </c>
      <c r="F113" s="10">
        <v>563489</v>
      </c>
      <c r="G113" s="10">
        <v>519889</v>
      </c>
      <c r="H113" s="10">
        <v>481841</v>
      </c>
      <c r="I113" s="10">
        <v>440983</v>
      </c>
      <c r="J113" s="13">
        <v>402747</v>
      </c>
      <c r="K113" s="10">
        <v>371763</v>
      </c>
      <c r="L113" s="10">
        <v>344589</v>
      </c>
      <c r="M113" s="10">
        <v>319696</v>
      </c>
      <c r="N113" s="10">
        <v>301611</v>
      </c>
      <c r="O113" s="10">
        <v>288192</v>
      </c>
      <c r="P113" s="10">
        <v>270658</v>
      </c>
      <c r="Q113" s="10">
        <v>258792</v>
      </c>
      <c r="R113" s="10">
        <v>243578</v>
      </c>
      <c r="S113" s="10">
        <v>225146</v>
      </c>
      <c r="T113" s="10">
        <v>204645</v>
      </c>
      <c r="U113" s="10">
        <v>179169</v>
      </c>
      <c r="V113" s="10">
        <v>157015</v>
      </c>
      <c r="W113" s="10">
        <v>135220</v>
      </c>
      <c r="X113" s="10">
        <v>119747</v>
      </c>
      <c r="Y113" s="10">
        <v>111820</v>
      </c>
      <c r="Z113" s="10">
        <v>100349</v>
      </c>
      <c r="AA113" s="10">
        <v>91388</v>
      </c>
      <c r="AB113" s="10">
        <v>82527</v>
      </c>
      <c r="AC113" s="10">
        <v>72178</v>
      </c>
      <c r="AD113" s="10">
        <v>61215</v>
      </c>
      <c r="AE113" s="10">
        <v>52332</v>
      </c>
      <c r="AF113" s="10">
        <v>44210</v>
      </c>
      <c r="AG113" s="10">
        <v>38631</v>
      </c>
      <c r="AH113" s="10">
        <v>32998</v>
      </c>
      <c r="AI113" s="10">
        <v>27621</v>
      </c>
      <c r="AJ113" s="10">
        <v>23397</v>
      </c>
      <c r="AK113" s="10">
        <v>19741</v>
      </c>
      <c r="AL113" s="10">
        <v>17667</v>
      </c>
      <c r="AM113" s="10">
        <v>15802</v>
      </c>
      <c r="AN113" s="10">
        <v>14059</v>
      </c>
      <c r="AO113" s="10">
        <v>12008</v>
      </c>
      <c r="AP113" s="10">
        <v>10196</v>
      </c>
      <c r="AQ113" s="10">
        <v>9069</v>
      </c>
      <c r="AR113" s="10">
        <v>8850</v>
      </c>
      <c r="AS113" s="10">
        <v>8714</v>
      </c>
      <c r="AT113" s="10">
        <v>7902</v>
      </c>
      <c r="AU113" s="10">
        <v>6909</v>
      </c>
      <c r="AV113" s="10">
        <v>6161</v>
      </c>
      <c r="AW113" s="10">
        <v>5557</v>
      </c>
      <c r="AX113" s="10">
        <v>4995</v>
      </c>
    </row>
    <row r="114" spans="2:50" ht="12.75">
      <c r="B114" t="s">
        <v>25</v>
      </c>
      <c r="F114" s="10">
        <v>68647</v>
      </c>
      <c r="G114" s="10">
        <v>63763</v>
      </c>
      <c r="H114" s="10">
        <v>58151</v>
      </c>
      <c r="I114" s="10">
        <v>56267</v>
      </c>
      <c r="J114" s="13">
        <v>56826</v>
      </c>
      <c r="K114" s="10">
        <v>57455</v>
      </c>
      <c r="L114" s="10">
        <v>55323</v>
      </c>
      <c r="M114" s="10">
        <v>51593</v>
      </c>
      <c r="N114" s="10">
        <v>47260</v>
      </c>
      <c r="O114" s="10">
        <v>44342</v>
      </c>
      <c r="P114" s="10">
        <v>40105</v>
      </c>
      <c r="Q114" s="10">
        <v>38374</v>
      </c>
      <c r="R114" s="10">
        <v>35762</v>
      </c>
      <c r="S114" s="10">
        <v>33099</v>
      </c>
      <c r="T114" s="10">
        <v>30501</v>
      </c>
      <c r="U114" s="10">
        <v>28838</v>
      </c>
      <c r="V114" s="10">
        <v>27517</v>
      </c>
      <c r="W114" s="10">
        <v>23594</v>
      </c>
      <c r="X114" s="10">
        <v>21337</v>
      </c>
      <c r="Y114" s="10">
        <v>18895</v>
      </c>
      <c r="Z114" s="10">
        <v>16056</v>
      </c>
      <c r="AA114" s="10">
        <v>14527</v>
      </c>
      <c r="AB114" s="10">
        <v>13075</v>
      </c>
      <c r="AC114" s="10">
        <v>11297</v>
      </c>
      <c r="AD114" s="10">
        <v>9267</v>
      </c>
      <c r="AE114" s="10">
        <v>6808</v>
      </c>
      <c r="AF114" s="10">
        <v>5740</v>
      </c>
      <c r="AG114" s="10">
        <v>4622</v>
      </c>
      <c r="AH114" s="10">
        <v>4184</v>
      </c>
      <c r="AI114" s="10">
        <v>3025</v>
      </c>
      <c r="AJ114" s="10">
        <v>2701</v>
      </c>
      <c r="AK114" s="10">
        <v>2355</v>
      </c>
      <c r="AL114" s="10">
        <v>2221</v>
      </c>
      <c r="AM114" s="10">
        <v>1942</v>
      </c>
      <c r="AN114" s="10">
        <v>1745</v>
      </c>
      <c r="AO114" s="10">
        <v>1449</v>
      </c>
      <c r="AP114" s="10">
        <v>1231</v>
      </c>
      <c r="AQ114" s="10">
        <v>1007</v>
      </c>
      <c r="AR114">
        <v>874</v>
      </c>
      <c r="AS114">
        <v>763</v>
      </c>
      <c r="AT114">
        <v>672</v>
      </c>
      <c r="AU114">
        <v>601</v>
      </c>
      <c r="AV114">
        <v>538</v>
      </c>
      <c r="AW114">
        <v>497</v>
      </c>
      <c r="AX114">
        <v>458</v>
      </c>
    </row>
    <row r="115" spans="3:50" ht="12.75">
      <c r="C115" t="s">
        <v>26</v>
      </c>
      <c r="F115" s="10">
        <v>5254</v>
      </c>
      <c r="G115" s="10">
        <v>4950</v>
      </c>
      <c r="H115" s="10">
        <v>4695</v>
      </c>
      <c r="I115" s="10">
        <v>4484</v>
      </c>
      <c r="J115" s="13">
        <v>4276</v>
      </c>
      <c r="K115" s="10">
        <v>3999</v>
      </c>
      <c r="L115" s="10">
        <v>3810</v>
      </c>
      <c r="M115" s="10">
        <v>3638</v>
      </c>
      <c r="N115" s="10">
        <v>3458</v>
      </c>
      <c r="O115" s="10">
        <v>3289</v>
      </c>
      <c r="P115" s="10">
        <v>3084</v>
      </c>
      <c r="Q115" s="10">
        <v>2866</v>
      </c>
      <c r="R115" s="10">
        <v>2651</v>
      </c>
      <c r="S115" s="10">
        <v>2448</v>
      </c>
      <c r="T115" s="10">
        <v>2270</v>
      </c>
      <c r="U115" s="10">
        <v>2052</v>
      </c>
      <c r="V115" s="10">
        <v>1868</v>
      </c>
      <c r="W115" s="10">
        <v>1715</v>
      </c>
      <c r="X115" s="10">
        <v>1568</v>
      </c>
      <c r="Y115" s="10">
        <v>1425</v>
      </c>
      <c r="Z115" s="10">
        <v>1315</v>
      </c>
      <c r="AA115" s="10">
        <v>1189</v>
      </c>
      <c r="AB115" s="10">
        <v>1080</v>
      </c>
      <c r="AC115">
        <v>976</v>
      </c>
      <c r="AD115">
        <v>871</v>
      </c>
      <c r="AE115">
        <v>782</v>
      </c>
      <c r="AF115">
        <v>695</v>
      </c>
      <c r="AG115">
        <v>615</v>
      </c>
      <c r="AH115">
        <v>541</v>
      </c>
      <c r="AI115">
        <v>478</v>
      </c>
      <c r="AJ115">
        <v>431</v>
      </c>
      <c r="AK115">
        <v>387</v>
      </c>
      <c r="AL115">
        <v>359</v>
      </c>
      <c r="AM115">
        <v>336</v>
      </c>
      <c r="AN115">
        <v>313</v>
      </c>
      <c r="AO115">
        <v>292</v>
      </c>
      <c r="AP115">
        <v>266</v>
      </c>
      <c r="AQ115">
        <v>245</v>
      </c>
      <c r="AR115">
        <v>225</v>
      </c>
      <c r="AS115">
        <v>210</v>
      </c>
      <c r="AT115">
        <v>200</v>
      </c>
      <c r="AU115">
        <v>191</v>
      </c>
      <c r="AV115">
        <v>184</v>
      </c>
      <c r="AW115">
        <v>177</v>
      </c>
      <c r="AX115">
        <v>172</v>
      </c>
    </row>
    <row r="116" ht="12.75">
      <c r="C116" t="s">
        <v>28</v>
      </c>
    </row>
    <row r="117" spans="3:50" ht="12.75">
      <c r="C117" t="s">
        <v>29</v>
      </c>
      <c r="F117" s="10">
        <v>63393</v>
      </c>
      <c r="G117" s="10">
        <v>58813</v>
      </c>
      <c r="H117" s="10">
        <v>53457</v>
      </c>
      <c r="I117" s="10">
        <v>51784</v>
      </c>
      <c r="J117" s="13">
        <v>52550</v>
      </c>
      <c r="K117" s="10">
        <v>53455</v>
      </c>
      <c r="L117" s="10">
        <v>51513</v>
      </c>
      <c r="M117" s="10">
        <v>47955</v>
      </c>
      <c r="N117" s="10">
        <v>43802</v>
      </c>
      <c r="O117" s="10">
        <v>41053</v>
      </c>
      <c r="P117" s="10">
        <v>37020</v>
      </c>
      <c r="Q117" s="10">
        <v>35508</v>
      </c>
      <c r="R117" s="10">
        <v>33111</v>
      </c>
      <c r="S117" s="10">
        <v>30651</v>
      </c>
      <c r="T117" s="10">
        <v>28231</v>
      </c>
      <c r="U117" s="10">
        <v>26786</v>
      </c>
      <c r="V117" s="10">
        <v>25649</v>
      </c>
      <c r="W117" s="10">
        <v>21879</v>
      </c>
      <c r="X117" s="10">
        <v>19769</v>
      </c>
      <c r="Y117" s="10">
        <v>17470</v>
      </c>
      <c r="Z117" s="10">
        <v>14741</v>
      </c>
      <c r="AA117" s="10">
        <v>13338</v>
      </c>
      <c r="AB117" s="10">
        <v>11996</v>
      </c>
      <c r="AC117" s="10">
        <v>10321</v>
      </c>
      <c r="AD117" s="10">
        <v>8396</v>
      </c>
      <c r="AE117" s="10">
        <v>6026</v>
      </c>
      <c r="AF117" s="10">
        <v>5045</v>
      </c>
      <c r="AG117" s="10">
        <v>4007</v>
      </c>
      <c r="AH117" s="10">
        <v>3643</v>
      </c>
      <c r="AI117" s="10">
        <v>2547</v>
      </c>
      <c r="AJ117" s="10">
        <v>2270</v>
      </c>
      <c r="AK117" s="10">
        <v>1968</v>
      </c>
      <c r="AL117" s="10">
        <v>1862</v>
      </c>
      <c r="AM117" s="10">
        <v>1606</v>
      </c>
      <c r="AN117" s="10">
        <v>1432</v>
      </c>
      <c r="AO117" s="10">
        <v>1157</v>
      </c>
      <c r="AP117">
        <v>965</v>
      </c>
      <c r="AQ117">
        <v>762</v>
      </c>
      <c r="AR117">
        <v>649</v>
      </c>
      <c r="AS117">
        <v>553</v>
      </c>
      <c r="AT117">
        <v>472</v>
      </c>
      <c r="AU117">
        <v>410</v>
      </c>
      <c r="AV117">
        <v>355</v>
      </c>
      <c r="AW117">
        <v>320</v>
      </c>
      <c r="AX117">
        <v>286</v>
      </c>
    </row>
    <row r="119" spans="1:50" ht="12.75">
      <c r="A119" t="s">
        <v>30</v>
      </c>
      <c r="F119" s="10">
        <v>692397</v>
      </c>
      <c r="G119" s="10">
        <v>638581</v>
      </c>
      <c r="H119" s="10">
        <v>590599</v>
      </c>
      <c r="I119" s="10">
        <v>542001</v>
      </c>
      <c r="J119" s="13">
        <v>487746</v>
      </c>
      <c r="K119" s="10">
        <v>455261</v>
      </c>
      <c r="L119" s="10">
        <v>435362</v>
      </c>
      <c r="M119" s="10">
        <v>426122</v>
      </c>
      <c r="N119" s="10">
        <v>409508</v>
      </c>
      <c r="O119" s="10">
        <v>384822</v>
      </c>
      <c r="P119" s="10">
        <v>360674</v>
      </c>
      <c r="Q119" s="10">
        <v>331213</v>
      </c>
      <c r="R119" s="10">
        <v>303232</v>
      </c>
      <c r="S119" s="10">
        <v>270820</v>
      </c>
      <c r="T119" s="10">
        <v>236227</v>
      </c>
      <c r="U119" s="10">
        <v>210157</v>
      </c>
      <c r="V119" s="10">
        <v>188557</v>
      </c>
      <c r="W119" s="10">
        <v>174709</v>
      </c>
      <c r="X119" s="10">
        <v>159955</v>
      </c>
      <c r="Y119" s="10">
        <v>145870</v>
      </c>
      <c r="Z119" s="10">
        <v>134873</v>
      </c>
      <c r="AA119" s="10">
        <v>123526</v>
      </c>
      <c r="AB119" s="10">
        <v>111684</v>
      </c>
      <c r="AC119" s="10">
        <v>100293</v>
      </c>
      <c r="AD119" s="10">
        <v>86226</v>
      </c>
      <c r="AE119" s="10">
        <v>74083</v>
      </c>
      <c r="AF119" s="10">
        <v>65016</v>
      </c>
      <c r="AG119" s="10">
        <v>57405</v>
      </c>
      <c r="AH119" s="10">
        <v>50812</v>
      </c>
      <c r="AI119" s="10">
        <v>44852</v>
      </c>
      <c r="AJ119" s="10">
        <v>37950</v>
      </c>
      <c r="AK119" s="10">
        <v>32128</v>
      </c>
      <c r="AL119" s="10">
        <v>28392</v>
      </c>
      <c r="AM119" s="10">
        <v>25245</v>
      </c>
      <c r="AN119" s="10">
        <v>22219</v>
      </c>
      <c r="AO119" s="10">
        <v>19407</v>
      </c>
      <c r="AP119" s="10">
        <v>17184</v>
      </c>
      <c r="AQ119" s="10">
        <v>14896</v>
      </c>
      <c r="AR119" s="10">
        <v>10135</v>
      </c>
      <c r="AS119" s="10">
        <v>7084</v>
      </c>
      <c r="AT119" s="10">
        <v>6581</v>
      </c>
      <c r="AU119" s="10">
        <v>6323</v>
      </c>
      <c r="AV119" s="10">
        <v>5783</v>
      </c>
      <c r="AW119" s="10">
        <v>5436</v>
      </c>
      <c r="AX119" s="10">
        <v>4986</v>
      </c>
    </row>
    <row r="120" spans="2:50" ht="12.75">
      <c r="B120" t="s">
        <v>31</v>
      </c>
      <c r="F120" s="10">
        <v>529206</v>
      </c>
      <c r="G120" s="10">
        <v>489445</v>
      </c>
      <c r="H120" s="10">
        <v>450411</v>
      </c>
      <c r="I120" s="10">
        <v>413318</v>
      </c>
      <c r="J120" s="13">
        <v>371132</v>
      </c>
      <c r="K120" s="10">
        <v>347008</v>
      </c>
      <c r="L120" s="10">
        <v>332646</v>
      </c>
      <c r="M120" s="10">
        <v>329495</v>
      </c>
      <c r="N120" s="10">
        <v>316642</v>
      </c>
      <c r="O120" s="10">
        <v>293526</v>
      </c>
      <c r="P120" s="10">
        <v>272826</v>
      </c>
      <c r="Q120" s="10">
        <v>249933</v>
      </c>
      <c r="R120" s="10">
        <v>227903</v>
      </c>
      <c r="S120" s="10">
        <v>200317</v>
      </c>
      <c r="T120" s="10">
        <v>172758</v>
      </c>
      <c r="U120" s="10">
        <v>154062</v>
      </c>
      <c r="V120" s="10">
        <v>137265</v>
      </c>
      <c r="W120" s="10">
        <v>127377</v>
      </c>
      <c r="X120" s="10">
        <v>117632</v>
      </c>
      <c r="Y120" s="10">
        <v>108754</v>
      </c>
      <c r="Z120" s="10">
        <v>100393</v>
      </c>
      <c r="AA120" s="10">
        <v>91364</v>
      </c>
      <c r="AB120" s="10">
        <v>81989</v>
      </c>
      <c r="AC120" s="10">
        <v>73112</v>
      </c>
      <c r="AD120" s="10">
        <v>62331</v>
      </c>
      <c r="AE120" s="10">
        <v>52914</v>
      </c>
      <c r="AF120" s="10">
        <v>46222</v>
      </c>
      <c r="AG120" s="10">
        <v>40519</v>
      </c>
      <c r="AH120" s="10">
        <v>36139</v>
      </c>
      <c r="AI120" s="10">
        <v>30467</v>
      </c>
      <c r="AJ120" s="10">
        <v>25526</v>
      </c>
      <c r="AK120" s="10">
        <v>21022</v>
      </c>
      <c r="AL120" s="10">
        <v>18774</v>
      </c>
      <c r="AM120" s="10">
        <v>16803</v>
      </c>
      <c r="AN120" s="10">
        <v>14438</v>
      </c>
      <c r="AO120" s="10">
        <v>12762</v>
      </c>
      <c r="AP120" s="10">
        <v>11155</v>
      </c>
      <c r="AQ120" s="10">
        <v>9396</v>
      </c>
      <c r="AR120" s="10">
        <v>5298</v>
      </c>
      <c r="AS120" s="10">
        <v>2815</v>
      </c>
      <c r="AT120" s="10">
        <v>2680</v>
      </c>
      <c r="AU120" s="10">
        <v>2677</v>
      </c>
      <c r="AV120" s="10">
        <v>2450</v>
      </c>
      <c r="AW120" s="10">
        <v>2237</v>
      </c>
      <c r="AX120" s="10">
        <v>2032</v>
      </c>
    </row>
    <row r="121" spans="3:50" ht="12.75">
      <c r="C121" t="s">
        <v>32</v>
      </c>
      <c r="F121" s="10">
        <v>299569</v>
      </c>
      <c r="G121" s="10">
        <v>275891</v>
      </c>
      <c r="H121" s="10">
        <v>258218</v>
      </c>
      <c r="I121" s="10">
        <v>240539</v>
      </c>
      <c r="J121" s="13">
        <v>217402</v>
      </c>
      <c r="K121" s="10">
        <v>206429</v>
      </c>
      <c r="L121" s="10">
        <v>202790</v>
      </c>
      <c r="M121" s="10">
        <v>204375</v>
      </c>
      <c r="N121" s="10">
        <v>194478</v>
      </c>
      <c r="O121" s="10">
        <v>177839</v>
      </c>
      <c r="P121" s="10">
        <v>162271</v>
      </c>
      <c r="Q121" s="10">
        <v>144654</v>
      </c>
      <c r="R121" s="10">
        <v>132367</v>
      </c>
      <c r="S121" s="10">
        <v>117281</v>
      </c>
      <c r="T121" s="10">
        <v>106588</v>
      </c>
      <c r="U121" s="10">
        <v>97777</v>
      </c>
      <c r="V121" s="10">
        <v>85925</v>
      </c>
      <c r="W121" s="10">
        <v>80481</v>
      </c>
      <c r="X121" s="10">
        <v>74334</v>
      </c>
      <c r="Y121" s="10">
        <v>69410</v>
      </c>
      <c r="Z121" s="10">
        <v>64250</v>
      </c>
      <c r="AA121" s="10">
        <v>57818</v>
      </c>
      <c r="AB121" s="10">
        <v>50792</v>
      </c>
      <c r="AC121" s="10">
        <v>43231</v>
      </c>
      <c r="AD121" s="10">
        <v>36053</v>
      </c>
      <c r="AE121" s="10">
        <v>29900</v>
      </c>
      <c r="AF121" s="10">
        <v>25667</v>
      </c>
      <c r="AG121" s="10">
        <v>22136</v>
      </c>
      <c r="AH121" s="10">
        <v>18815</v>
      </c>
      <c r="AI121" s="10">
        <v>15610</v>
      </c>
      <c r="AJ121" s="10">
        <v>12748</v>
      </c>
      <c r="AK121" s="10">
        <v>10182</v>
      </c>
      <c r="AL121" s="10">
        <v>8852</v>
      </c>
      <c r="AM121" s="10">
        <v>8036</v>
      </c>
      <c r="AN121" s="10">
        <v>7276</v>
      </c>
      <c r="AO121" s="10">
        <v>6735</v>
      </c>
      <c r="AP121" s="10">
        <v>5931</v>
      </c>
      <c r="AQ121" s="10">
        <v>4731</v>
      </c>
      <c r="AR121" s="10">
        <v>1722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</row>
    <row r="122" spans="3:50" ht="12.75">
      <c r="C122" t="s">
        <v>33</v>
      </c>
      <c r="F122">
        <v>695</v>
      </c>
      <c r="G122">
        <v>707</v>
      </c>
      <c r="H122">
        <v>692</v>
      </c>
      <c r="I122">
        <v>658</v>
      </c>
      <c r="J122" s="12">
        <v>620</v>
      </c>
      <c r="K122">
        <v>562</v>
      </c>
      <c r="L122">
        <v>535</v>
      </c>
      <c r="M122">
        <v>535</v>
      </c>
      <c r="N122">
        <v>535</v>
      </c>
      <c r="O122">
        <v>545</v>
      </c>
      <c r="P122">
        <v>574</v>
      </c>
      <c r="Q122">
        <v>576</v>
      </c>
      <c r="R122">
        <v>554</v>
      </c>
      <c r="S122">
        <v>510</v>
      </c>
      <c r="T122">
        <v>456</v>
      </c>
      <c r="U122">
        <v>419</v>
      </c>
      <c r="V122">
        <v>377</v>
      </c>
      <c r="W122">
        <v>330</v>
      </c>
      <c r="X122">
        <v>291</v>
      </c>
      <c r="Y122">
        <v>279</v>
      </c>
      <c r="Z122">
        <v>278</v>
      </c>
      <c r="AA122">
        <v>260</v>
      </c>
      <c r="AB122">
        <v>198</v>
      </c>
      <c r="AC122">
        <v>155</v>
      </c>
      <c r="AD122">
        <v>134</v>
      </c>
      <c r="AE122">
        <v>113</v>
      </c>
      <c r="AF122">
        <v>92</v>
      </c>
      <c r="AG122">
        <v>75</v>
      </c>
      <c r="AH122">
        <v>70</v>
      </c>
      <c r="AI122">
        <v>60</v>
      </c>
      <c r="AJ122">
        <v>43</v>
      </c>
      <c r="AK122">
        <v>33</v>
      </c>
      <c r="AL122">
        <v>30</v>
      </c>
      <c r="AM122">
        <v>26</v>
      </c>
      <c r="AN122">
        <v>23</v>
      </c>
      <c r="AO122">
        <v>19</v>
      </c>
      <c r="AP122">
        <v>16</v>
      </c>
      <c r="AQ122">
        <v>15</v>
      </c>
      <c r="AR122">
        <v>13</v>
      </c>
      <c r="AS122">
        <v>12</v>
      </c>
      <c r="AT122">
        <v>11</v>
      </c>
      <c r="AU122">
        <v>10</v>
      </c>
      <c r="AV122">
        <v>9</v>
      </c>
      <c r="AW122">
        <v>9</v>
      </c>
      <c r="AX122">
        <v>9</v>
      </c>
    </row>
    <row r="123" spans="3:50" ht="12.75">
      <c r="C123" t="s">
        <v>34</v>
      </c>
      <c r="F123" s="10">
        <v>165084</v>
      </c>
      <c r="G123" s="10">
        <v>154318</v>
      </c>
      <c r="H123" s="10">
        <v>140040</v>
      </c>
      <c r="I123" s="10">
        <v>125843</v>
      </c>
      <c r="J123" s="13">
        <v>111445</v>
      </c>
      <c r="K123" s="10">
        <v>101945</v>
      </c>
      <c r="L123" s="10">
        <v>93666</v>
      </c>
      <c r="M123" s="10">
        <v>90709</v>
      </c>
      <c r="N123" s="10">
        <v>87831</v>
      </c>
      <c r="O123" s="10">
        <v>81941</v>
      </c>
      <c r="P123" s="10">
        <v>77583</v>
      </c>
      <c r="Q123" s="10">
        <v>73488</v>
      </c>
      <c r="R123" s="10">
        <v>65376</v>
      </c>
      <c r="S123" s="10">
        <v>54241</v>
      </c>
      <c r="T123" s="10">
        <v>40268</v>
      </c>
      <c r="U123" s="10">
        <v>33332</v>
      </c>
      <c r="V123" s="10">
        <v>29354</v>
      </c>
      <c r="W123" s="10">
        <v>26295</v>
      </c>
      <c r="X123" s="10">
        <v>23992</v>
      </c>
      <c r="Y123" s="10">
        <v>21328</v>
      </c>
      <c r="Z123" s="10">
        <v>19460</v>
      </c>
      <c r="AA123" s="10">
        <v>18099</v>
      </c>
      <c r="AB123" s="10">
        <v>16501</v>
      </c>
      <c r="AC123" s="10">
        <v>16089</v>
      </c>
      <c r="AD123" s="10">
        <v>13655</v>
      </c>
      <c r="AE123" s="10">
        <v>11906</v>
      </c>
      <c r="AF123" s="10">
        <v>10220</v>
      </c>
      <c r="AG123" s="10">
        <v>9317</v>
      </c>
      <c r="AH123" s="10">
        <v>8661</v>
      </c>
      <c r="AI123" s="10">
        <v>7049</v>
      </c>
      <c r="AJ123" s="10">
        <v>5994</v>
      </c>
      <c r="AK123" s="10">
        <v>4697</v>
      </c>
      <c r="AL123" s="10">
        <v>4360</v>
      </c>
      <c r="AM123" s="10">
        <v>3927</v>
      </c>
      <c r="AN123" s="10">
        <v>3046</v>
      </c>
      <c r="AO123" s="10">
        <v>2423</v>
      </c>
      <c r="AP123" s="10">
        <v>1909</v>
      </c>
      <c r="AQ123" s="10">
        <v>1619</v>
      </c>
      <c r="AR123">
        <v>974</v>
      </c>
      <c r="AS123">
        <v>597</v>
      </c>
      <c r="AT123">
        <v>572</v>
      </c>
      <c r="AU123">
        <v>563</v>
      </c>
      <c r="AV123">
        <v>459</v>
      </c>
      <c r="AW123">
        <v>319</v>
      </c>
      <c r="AX123">
        <v>219</v>
      </c>
    </row>
    <row r="124" spans="3:50" ht="12.75">
      <c r="C124" t="s">
        <v>35</v>
      </c>
      <c r="D124" t="s">
        <v>36</v>
      </c>
      <c r="F124" s="10">
        <v>160596</v>
      </c>
      <c r="G124" s="10">
        <v>150526</v>
      </c>
      <c r="H124" s="10">
        <v>136713</v>
      </c>
      <c r="I124" s="10">
        <v>123323</v>
      </c>
      <c r="J124" s="13">
        <v>109728</v>
      </c>
      <c r="K124" s="10">
        <v>101003</v>
      </c>
      <c r="L124" s="10">
        <v>93464</v>
      </c>
      <c r="M124" s="10">
        <v>90709</v>
      </c>
      <c r="N124" s="10">
        <v>87831</v>
      </c>
      <c r="O124" s="10">
        <v>81941</v>
      </c>
      <c r="P124" s="10">
        <v>77583</v>
      </c>
      <c r="Q124" s="10">
        <v>73488</v>
      </c>
      <c r="R124" s="10">
        <v>65376</v>
      </c>
      <c r="S124" s="10">
        <v>54241</v>
      </c>
      <c r="T124" s="10">
        <v>40268</v>
      </c>
      <c r="U124" s="10">
        <v>33332</v>
      </c>
      <c r="V124" s="10">
        <v>29354</v>
      </c>
      <c r="W124" s="10">
        <v>26295</v>
      </c>
      <c r="X124" s="10">
        <v>23992</v>
      </c>
      <c r="Y124" s="10">
        <v>21328</v>
      </c>
      <c r="Z124" s="10">
        <v>19460</v>
      </c>
      <c r="AA124" s="10">
        <v>18099</v>
      </c>
      <c r="AB124" s="10">
        <v>16501</v>
      </c>
      <c r="AC124" s="10">
        <v>16089</v>
      </c>
      <c r="AD124" s="10">
        <v>13655</v>
      </c>
      <c r="AE124" s="10">
        <v>11906</v>
      </c>
      <c r="AF124" s="10">
        <v>10220</v>
      </c>
      <c r="AG124" s="10">
        <v>9317</v>
      </c>
      <c r="AH124" s="10">
        <v>8661</v>
      </c>
      <c r="AI124" s="10">
        <v>7049</v>
      </c>
      <c r="AJ124" s="10">
        <v>5994</v>
      </c>
      <c r="AK124" s="10">
        <v>4697</v>
      </c>
      <c r="AL124" s="10">
        <v>4360</v>
      </c>
      <c r="AM124" s="10">
        <v>3643</v>
      </c>
      <c r="AN124" s="10">
        <v>2708</v>
      </c>
      <c r="AO124" s="10">
        <v>2195</v>
      </c>
      <c r="AP124" s="10">
        <v>1754</v>
      </c>
      <c r="AQ124" s="10">
        <v>1461</v>
      </c>
      <c r="AR124">
        <v>605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</row>
    <row r="125" spans="4:50" ht="12.75">
      <c r="D125" t="s">
        <v>37</v>
      </c>
      <c r="F125" s="10">
        <v>1083</v>
      </c>
      <c r="G125" s="10">
        <v>1018</v>
      </c>
      <c r="H125">
        <v>875</v>
      </c>
      <c r="I125">
        <v>778</v>
      </c>
      <c r="J125" s="12">
        <v>662</v>
      </c>
      <c r="K125">
        <v>384</v>
      </c>
      <c r="L125">
        <v>99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</row>
    <row r="126" spans="4:50" ht="12.75">
      <c r="D126" t="s">
        <v>38</v>
      </c>
      <c r="F126" s="10">
        <v>3404</v>
      </c>
      <c r="G126" s="10">
        <v>2774</v>
      </c>
      <c r="H126" s="10">
        <v>2452</v>
      </c>
      <c r="I126" s="10">
        <v>1743</v>
      </c>
      <c r="J126" s="13">
        <v>1056</v>
      </c>
      <c r="K126">
        <v>558</v>
      </c>
      <c r="L126">
        <v>103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</row>
    <row r="127" spans="4:50" ht="12.75">
      <c r="D127" t="s">
        <v>39</v>
      </c>
      <c r="F127">
        <v>0</v>
      </c>
      <c r="G127">
        <v>0</v>
      </c>
      <c r="H127">
        <v>0</v>
      </c>
      <c r="I127">
        <v>0</v>
      </c>
      <c r="J127" s="12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283</v>
      </c>
      <c r="AN127">
        <v>339</v>
      </c>
      <c r="AO127">
        <v>227</v>
      </c>
      <c r="AP127">
        <v>156</v>
      </c>
      <c r="AQ127">
        <v>158</v>
      </c>
      <c r="AR127">
        <v>369</v>
      </c>
      <c r="AS127">
        <v>597</v>
      </c>
      <c r="AT127">
        <v>572</v>
      </c>
      <c r="AU127">
        <v>563</v>
      </c>
      <c r="AV127">
        <v>459</v>
      </c>
      <c r="AW127">
        <v>319</v>
      </c>
      <c r="AX127">
        <v>219</v>
      </c>
    </row>
    <row r="128" spans="3:50" ht="12.75">
      <c r="C128" t="s">
        <v>40</v>
      </c>
      <c r="F128" s="10">
        <v>22605</v>
      </c>
      <c r="G128" s="10">
        <v>20434</v>
      </c>
      <c r="H128" s="10">
        <v>17670</v>
      </c>
      <c r="I128" s="10">
        <v>14782</v>
      </c>
      <c r="J128" s="13">
        <v>13255</v>
      </c>
      <c r="K128" s="10">
        <v>12266</v>
      </c>
      <c r="L128" s="10">
        <v>11918</v>
      </c>
      <c r="M128" s="10">
        <v>11795</v>
      </c>
      <c r="N128" s="10">
        <v>11756</v>
      </c>
      <c r="O128" s="10">
        <v>11827</v>
      </c>
      <c r="P128" s="10">
        <v>11663</v>
      </c>
      <c r="Q128" s="10">
        <v>11838</v>
      </c>
      <c r="R128" s="10">
        <v>11486</v>
      </c>
      <c r="S128" s="10">
        <v>11390</v>
      </c>
      <c r="T128" s="10">
        <v>10258</v>
      </c>
      <c r="U128" s="10">
        <v>9194</v>
      </c>
      <c r="V128" s="10">
        <v>8657</v>
      </c>
      <c r="W128" s="10">
        <v>8102</v>
      </c>
      <c r="X128" s="10">
        <v>7556</v>
      </c>
      <c r="Y128" s="10">
        <v>6767</v>
      </c>
      <c r="Z128" s="10">
        <v>5791</v>
      </c>
      <c r="AA128" s="10">
        <v>5343</v>
      </c>
      <c r="AB128" s="10">
        <v>5085</v>
      </c>
      <c r="AC128" s="10">
        <v>4538</v>
      </c>
      <c r="AD128" s="10">
        <v>3919</v>
      </c>
      <c r="AE128" s="10">
        <v>3420</v>
      </c>
      <c r="AF128" s="10">
        <v>3058</v>
      </c>
      <c r="AG128" s="10">
        <v>2778</v>
      </c>
      <c r="AH128" s="10">
        <v>2615</v>
      </c>
      <c r="AI128" s="10">
        <v>2556</v>
      </c>
      <c r="AJ128" s="10">
        <v>2447</v>
      </c>
      <c r="AK128" s="10">
        <v>2213</v>
      </c>
      <c r="AL128" s="10">
        <v>1974</v>
      </c>
      <c r="AM128" s="10">
        <v>1749</v>
      </c>
      <c r="AN128" s="10">
        <v>1572</v>
      </c>
      <c r="AO128" s="10">
        <v>1488</v>
      </c>
      <c r="AP128" s="10">
        <v>1434</v>
      </c>
      <c r="AQ128" s="10">
        <v>1310</v>
      </c>
      <c r="AR128" s="10">
        <v>1075</v>
      </c>
      <c r="AS128">
        <v>847</v>
      </c>
      <c r="AT128">
        <v>850</v>
      </c>
      <c r="AU128">
        <v>918</v>
      </c>
      <c r="AV128">
        <v>866</v>
      </c>
      <c r="AW128">
        <v>831</v>
      </c>
      <c r="AX128">
        <v>784</v>
      </c>
    </row>
    <row r="129" spans="3:50" ht="12.75">
      <c r="C129" t="s">
        <v>41</v>
      </c>
      <c r="F129">
        <v>629</v>
      </c>
      <c r="G129">
        <v>631</v>
      </c>
      <c r="H129">
        <v>632</v>
      </c>
      <c r="I129">
        <v>615</v>
      </c>
      <c r="J129" s="12">
        <v>606</v>
      </c>
      <c r="K129">
        <v>599</v>
      </c>
      <c r="L129">
        <v>585</v>
      </c>
      <c r="M129">
        <v>579</v>
      </c>
      <c r="N129">
        <v>576</v>
      </c>
      <c r="O129">
        <v>584</v>
      </c>
      <c r="P129">
        <v>589</v>
      </c>
      <c r="Q129">
        <v>576</v>
      </c>
      <c r="R129">
        <v>561</v>
      </c>
      <c r="S129">
        <v>513</v>
      </c>
      <c r="T129">
        <v>477</v>
      </c>
      <c r="U129">
        <v>473</v>
      </c>
      <c r="V129">
        <v>455</v>
      </c>
      <c r="W129">
        <v>429</v>
      </c>
      <c r="X129">
        <v>396</v>
      </c>
      <c r="Y129">
        <v>400</v>
      </c>
      <c r="Z129">
        <v>351</v>
      </c>
      <c r="AA129">
        <v>392</v>
      </c>
      <c r="AB129">
        <v>337</v>
      </c>
      <c r="AC129">
        <v>337</v>
      </c>
      <c r="AD129">
        <v>336</v>
      </c>
      <c r="AE129">
        <v>333</v>
      </c>
      <c r="AF129">
        <v>325</v>
      </c>
      <c r="AG129">
        <v>306</v>
      </c>
      <c r="AH129">
        <v>292</v>
      </c>
      <c r="AI129">
        <v>271</v>
      </c>
      <c r="AJ129">
        <v>239</v>
      </c>
      <c r="AK129">
        <v>199</v>
      </c>
      <c r="AL129">
        <v>229</v>
      </c>
      <c r="AM129">
        <v>187</v>
      </c>
      <c r="AN129">
        <v>145</v>
      </c>
      <c r="AO129">
        <v>187</v>
      </c>
      <c r="AP129">
        <v>164</v>
      </c>
      <c r="AQ129">
        <v>140</v>
      </c>
      <c r="AR129">
        <v>113</v>
      </c>
      <c r="AS129">
        <v>79</v>
      </c>
      <c r="AT129">
        <v>59</v>
      </c>
      <c r="AU129">
        <v>49</v>
      </c>
      <c r="AV129">
        <v>47</v>
      </c>
      <c r="AW129">
        <v>43</v>
      </c>
      <c r="AX129">
        <v>26</v>
      </c>
    </row>
    <row r="130" spans="3:50" ht="12.75">
      <c r="C130" t="s">
        <v>42</v>
      </c>
      <c r="F130" s="10">
        <v>28750</v>
      </c>
      <c r="G130" s="10">
        <v>26164</v>
      </c>
      <c r="H130" s="10">
        <v>22469</v>
      </c>
      <c r="I130" s="10">
        <v>20783</v>
      </c>
      <c r="J130" s="13">
        <v>18811</v>
      </c>
      <c r="K130" s="10">
        <v>17262</v>
      </c>
      <c r="L130" s="10">
        <v>16034</v>
      </c>
      <c r="M130" s="10">
        <v>15202</v>
      </c>
      <c r="N130" s="10">
        <v>15276</v>
      </c>
      <c r="O130" s="10">
        <v>14557</v>
      </c>
      <c r="P130" s="10">
        <v>14326</v>
      </c>
      <c r="Q130" s="10">
        <v>13353</v>
      </c>
      <c r="R130" s="10">
        <v>12357</v>
      </c>
      <c r="S130" s="10">
        <v>11633</v>
      </c>
      <c r="T130" s="10">
        <v>10741</v>
      </c>
      <c r="U130" s="10">
        <v>9946</v>
      </c>
      <c r="V130" s="10">
        <v>9449</v>
      </c>
      <c r="W130" s="10">
        <v>9060</v>
      </c>
      <c r="X130" s="10">
        <v>8599</v>
      </c>
      <c r="Y130" s="10">
        <v>8154</v>
      </c>
      <c r="Z130" s="10">
        <v>7893</v>
      </c>
      <c r="AA130" s="10">
        <v>7232</v>
      </c>
      <c r="AB130" s="10">
        <v>6753</v>
      </c>
      <c r="AC130" s="10">
        <v>6122</v>
      </c>
      <c r="AD130" s="10">
        <v>5609</v>
      </c>
      <c r="AE130" s="10">
        <v>4955</v>
      </c>
      <c r="AF130" s="10">
        <v>4745</v>
      </c>
      <c r="AG130" s="10">
        <v>4050</v>
      </c>
      <c r="AH130" s="10">
        <v>3968</v>
      </c>
      <c r="AI130" s="10">
        <v>3297</v>
      </c>
      <c r="AJ130" s="10">
        <v>2827</v>
      </c>
      <c r="AK130" s="10">
        <v>2582</v>
      </c>
      <c r="AL130" s="10">
        <v>2236</v>
      </c>
      <c r="AM130" s="10">
        <v>1934</v>
      </c>
      <c r="AN130" s="10">
        <v>1677</v>
      </c>
      <c r="AO130" s="10">
        <v>1447</v>
      </c>
      <c r="AP130" s="10">
        <v>1313</v>
      </c>
      <c r="AQ130" s="10">
        <v>1238</v>
      </c>
      <c r="AR130" s="10">
        <v>1125</v>
      </c>
      <c r="AS130" s="10">
        <v>1092</v>
      </c>
      <c r="AT130" s="10">
        <v>1032</v>
      </c>
      <c r="AU130">
        <v>990</v>
      </c>
      <c r="AV130">
        <v>937</v>
      </c>
      <c r="AW130">
        <v>909</v>
      </c>
      <c r="AX130">
        <v>875</v>
      </c>
    </row>
    <row r="131" spans="3:50" ht="12.75">
      <c r="C131" t="s">
        <v>43</v>
      </c>
      <c r="F131">
        <v>332</v>
      </c>
      <c r="G131">
        <v>321</v>
      </c>
      <c r="H131">
        <v>316</v>
      </c>
      <c r="I131">
        <v>304</v>
      </c>
      <c r="J131" s="12">
        <v>281</v>
      </c>
      <c r="K131">
        <v>260</v>
      </c>
      <c r="L131">
        <v>254</v>
      </c>
      <c r="M131">
        <v>246</v>
      </c>
      <c r="N131">
        <v>236</v>
      </c>
      <c r="O131">
        <v>245</v>
      </c>
      <c r="P131">
        <v>244</v>
      </c>
      <c r="Q131">
        <v>225</v>
      </c>
      <c r="R131">
        <v>236</v>
      </c>
      <c r="S131">
        <v>230</v>
      </c>
      <c r="T131">
        <v>220</v>
      </c>
      <c r="U131">
        <v>213</v>
      </c>
      <c r="V131">
        <v>209</v>
      </c>
      <c r="W131">
        <v>200</v>
      </c>
      <c r="X131">
        <v>186</v>
      </c>
      <c r="Y131">
        <v>180</v>
      </c>
      <c r="Z131">
        <v>176</v>
      </c>
      <c r="AA131">
        <v>165</v>
      </c>
      <c r="AB131">
        <v>154</v>
      </c>
      <c r="AC131">
        <v>154</v>
      </c>
      <c r="AD131">
        <v>153</v>
      </c>
      <c r="AE131">
        <v>156</v>
      </c>
      <c r="AF131">
        <v>154</v>
      </c>
      <c r="AG131">
        <v>157</v>
      </c>
      <c r="AH131">
        <v>149</v>
      </c>
      <c r="AI131">
        <v>150</v>
      </c>
      <c r="AJ131">
        <v>146</v>
      </c>
      <c r="AK131">
        <v>140</v>
      </c>
      <c r="AL131">
        <v>136</v>
      </c>
      <c r="AM131">
        <v>132</v>
      </c>
      <c r="AN131">
        <v>114</v>
      </c>
      <c r="AO131">
        <v>94</v>
      </c>
      <c r="AP131">
        <v>81</v>
      </c>
      <c r="AQ131">
        <v>63</v>
      </c>
      <c r="AR131">
        <v>40</v>
      </c>
      <c r="AS131">
        <v>26</v>
      </c>
      <c r="AT131">
        <v>19</v>
      </c>
      <c r="AU131">
        <v>17</v>
      </c>
      <c r="AV131">
        <v>15</v>
      </c>
      <c r="AW131">
        <v>13</v>
      </c>
      <c r="AX131">
        <v>12</v>
      </c>
    </row>
    <row r="132" spans="3:50" ht="12.75">
      <c r="C132" t="s">
        <v>44</v>
      </c>
      <c r="F132">
        <v>0</v>
      </c>
      <c r="G132">
        <v>0</v>
      </c>
      <c r="H132">
        <v>0</v>
      </c>
      <c r="I132">
        <v>0</v>
      </c>
      <c r="J132" s="1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 s="10">
        <v>1084</v>
      </c>
      <c r="AK132">
        <v>899</v>
      </c>
      <c r="AL132">
        <v>808</v>
      </c>
      <c r="AM132">
        <v>634</v>
      </c>
      <c r="AN132">
        <v>427</v>
      </c>
      <c r="AO132">
        <v>245</v>
      </c>
      <c r="AP132">
        <v>192</v>
      </c>
      <c r="AQ132">
        <v>179</v>
      </c>
      <c r="AR132">
        <v>154</v>
      </c>
      <c r="AS132">
        <v>132</v>
      </c>
      <c r="AT132">
        <v>137</v>
      </c>
      <c r="AU132">
        <v>130</v>
      </c>
      <c r="AV132">
        <v>119</v>
      </c>
      <c r="AW132">
        <v>114</v>
      </c>
      <c r="AX132">
        <v>107</v>
      </c>
    </row>
    <row r="133" spans="3:50" ht="12.75">
      <c r="C133" t="s">
        <v>45</v>
      </c>
      <c r="F133" s="10">
        <v>6102</v>
      </c>
      <c r="G133" s="10">
        <v>5873</v>
      </c>
      <c r="H133" s="10">
        <v>5570</v>
      </c>
      <c r="I133" s="10">
        <v>5172</v>
      </c>
      <c r="J133" s="13">
        <v>4394</v>
      </c>
      <c r="K133" s="10">
        <v>3766</v>
      </c>
      <c r="L133" s="10">
        <v>3314</v>
      </c>
      <c r="M133" s="10">
        <v>3030</v>
      </c>
      <c r="N133" s="10">
        <v>2729</v>
      </c>
      <c r="O133" s="10">
        <v>2473</v>
      </c>
      <c r="P133" s="10">
        <v>2377</v>
      </c>
      <c r="Q133" s="10">
        <v>2171</v>
      </c>
      <c r="R133" s="10">
        <v>1976</v>
      </c>
      <c r="S133" s="10">
        <v>1760</v>
      </c>
      <c r="T133" s="10">
        <v>1477</v>
      </c>
      <c r="U133" s="10">
        <v>1265</v>
      </c>
      <c r="V133" s="10">
        <v>1199</v>
      </c>
      <c r="W133" s="10">
        <v>1119</v>
      </c>
      <c r="X133" s="10">
        <v>1040</v>
      </c>
      <c r="Y133" s="10">
        <v>1014</v>
      </c>
      <c r="Z133">
        <v>953</v>
      </c>
      <c r="AA133">
        <v>911</v>
      </c>
      <c r="AB133" s="10">
        <v>1041</v>
      </c>
      <c r="AC133" s="10">
        <v>1195</v>
      </c>
      <c r="AD133" s="10">
        <v>1215</v>
      </c>
      <c r="AE133" s="10">
        <v>1071</v>
      </c>
      <c r="AF133">
        <v>911</v>
      </c>
      <c r="AG133">
        <v>824</v>
      </c>
      <c r="AH133">
        <v>793</v>
      </c>
      <c r="AI133">
        <v>695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</row>
    <row r="134" spans="3:50" ht="12.75">
      <c r="C134" t="s">
        <v>46</v>
      </c>
      <c r="F134" s="10">
        <v>3274</v>
      </c>
      <c r="G134" s="10">
        <v>3072</v>
      </c>
      <c r="H134" s="10">
        <v>2887</v>
      </c>
      <c r="I134" s="10">
        <v>2706</v>
      </c>
      <c r="J134" s="13">
        <v>2591</v>
      </c>
      <c r="K134" s="10">
        <v>2306</v>
      </c>
      <c r="L134" s="10">
        <v>1988</v>
      </c>
      <c r="M134" s="10">
        <v>1470</v>
      </c>
      <c r="N134" s="10">
        <v>1749</v>
      </c>
      <c r="O134" s="10">
        <v>2016</v>
      </c>
      <c r="P134" s="10">
        <v>1832</v>
      </c>
      <c r="Q134" s="10">
        <v>1671</v>
      </c>
      <c r="R134" s="10">
        <v>1657</v>
      </c>
      <c r="S134" s="10">
        <v>1631</v>
      </c>
      <c r="T134" s="10">
        <v>1350</v>
      </c>
      <c r="U134">
        <v>686</v>
      </c>
      <c r="V134">
        <v>868</v>
      </c>
      <c r="W134">
        <v>639</v>
      </c>
      <c r="X134">
        <v>530</v>
      </c>
      <c r="Y134">
        <v>511</v>
      </c>
      <c r="Z134">
        <v>603</v>
      </c>
      <c r="AA134">
        <v>593</v>
      </c>
      <c r="AB134">
        <v>628</v>
      </c>
      <c r="AC134">
        <v>789</v>
      </c>
      <c r="AD134">
        <v>815</v>
      </c>
      <c r="AE134">
        <v>655</v>
      </c>
      <c r="AF134">
        <v>681</v>
      </c>
      <c r="AG134">
        <v>574</v>
      </c>
      <c r="AH134">
        <v>529</v>
      </c>
      <c r="AI134">
        <v>564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</row>
    <row r="135" spans="3:50" ht="12.75">
      <c r="C135" t="s">
        <v>47</v>
      </c>
      <c r="F135" s="10">
        <v>2166</v>
      </c>
      <c r="G135" s="10">
        <v>2035</v>
      </c>
      <c r="H135" s="10">
        <v>1917</v>
      </c>
      <c r="I135" s="10">
        <v>1916</v>
      </c>
      <c r="J135" s="13">
        <v>1726</v>
      </c>
      <c r="K135" s="10">
        <v>1614</v>
      </c>
      <c r="L135" s="10">
        <v>1563</v>
      </c>
      <c r="M135" s="10">
        <v>1556</v>
      </c>
      <c r="N135" s="10">
        <v>1476</v>
      </c>
      <c r="O135" s="10">
        <v>1500</v>
      </c>
      <c r="P135" s="10">
        <v>1365</v>
      </c>
      <c r="Q135" s="10">
        <v>1380</v>
      </c>
      <c r="R135" s="10">
        <v>1333</v>
      </c>
      <c r="S135" s="10">
        <v>1128</v>
      </c>
      <c r="T135">
        <v>923</v>
      </c>
      <c r="U135">
        <v>757</v>
      </c>
      <c r="V135">
        <v>771</v>
      </c>
      <c r="W135">
        <v>723</v>
      </c>
      <c r="X135">
        <v>708</v>
      </c>
      <c r="Y135">
        <v>711</v>
      </c>
      <c r="Z135">
        <v>641</v>
      </c>
      <c r="AA135">
        <v>551</v>
      </c>
      <c r="AB135">
        <v>500</v>
      </c>
      <c r="AC135">
        <v>503</v>
      </c>
      <c r="AD135">
        <v>443</v>
      </c>
      <c r="AE135">
        <v>406</v>
      </c>
      <c r="AF135">
        <v>370</v>
      </c>
      <c r="AG135">
        <v>303</v>
      </c>
      <c r="AH135">
        <v>249</v>
      </c>
      <c r="AI135">
        <v>216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</row>
    <row r="136" spans="3:50" ht="12.75">
      <c r="C136" t="s">
        <v>48</v>
      </c>
      <c r="F136">
        <v>0</v>
      </c>
      <c r="G136">
        <v>0</v>
      </c>
      <c r="H136">
        <v>0</v>
      </c>
      <c r="I136">
        <v>0</v>
      </c>
      <c r="J136" s="12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77</v>
      </c>
      <c r="AL136">
        <v>149</v>
      </c>
      <c r="AM136">
        <v>179</v>
      </c>
      <c r="AN136">
        <v>158</v>
      </c>
      <c r="AO136">
        <v>124</v>
      </c>
      <c r="AP136">
        <v>115</v>
      </c>
      <c r="AQ136">
        <v>102</v>
      </c>
      <c r="AR136">
        <v>83</v>
      </c>
      <c r="AS136">
        <v>31</v>
      </c>
      <c r="AT136">
        <v>0</v>
      </c>
      <c r="AU136">
        <v>0</v>
      </c>
      <c r="AV136">
        <v>0</v>
      </c>
      <c r="AW136">
        <v>0</v>
      </c>
      <c r="AX136">
        <v>0</v>
      </c>
    </row>
    <row r="137" spans="2:50" ht="12.75">
      <c r="B137" t="s">
        <v>52</v>
      </c>
      <c r="F137" s="10">
        <v>163191</v>
      </c>
      <c r="G137" s="10">
        <v>149136</v>
      </c>
      <c r="H137" s="10">
        <v>140188</v>
      </c>
      <c r="I137" s="10">
        <v>128683</v>
      </c>
      <c r="J137" s="13">
        <v>116614</v>
      </c>
      <c r="K137" s="10">
        <v>108253</v>
      </c>
      <c r="L137" s="10">
        <v>102717</v>
      </c>
      <c r="M137" s="10">
        <v>96627</v>
      </c>
      <c r="N137" s="10">
        <v>92867</v>
      </c>
      <c r="O137" s="10">
        <v>91296</v>
      </c>
      <c r="P137" s="10">
        <v>87848</v>
      </c>
      <c r="Q137" s="10">
        <v>81281</v>
      </c>
      <c r="R137" s="10">
        <v>75329</v>
      </c>
      <c r="S137" s="10">
        <v>70502</v>
      </c>
      <c r="T137" s="10">
        <v>63469</v>
      </c>
      <c r="U137" s="10">
        <v>56095</v>
      </c>
      <c r="V137" s="10">
        <v>51292</v>
      </c>
      <c r="W137" s="10">
        <v>47332</v>
      </c>
      <c r="X137" s="10">
        <v>42323</v>
      </c>
      <c r="Y137" s="10">
        <v>37116</v>
      </c>
      <c r="Z137" s="10">
        <v>34480</v>
      </c>
      <c r="AA137" s="10">
        <v>32162</v>
      </c>
      <c r="AB137" s="10">
        <v>29695</v>
      </c>
      <c r="AC137" s="10">
        <v>27181</v>
      </c>
      <c r="AD137" s="10">
        <v>23895</v>
      </c>
      <c r="AE137" s="10">
        <v>21170</v>
      </c>
      <c r="AF137" s="10">
        <v>18794</v>
      </c>
      <c r="AG137" s="10">
        <v>16886</v>
      </c>
      <c r="AH137" s="10">
        <v>14672</v>
      </c>
      <c r="AI137" s="10">
        <v>14385</v>
      </c>
      <c r="AJ137" s="10">
        <v>12424</v>
      </c>
      <c r="AK137" s="10">
        <v>11106</v>
      </c>
      <c r="AL137" s="10">
        <v>9619</v>
      </c>
      <c r="AM137" s="10">
        <v>8442</v>
      </c>
      <c r="AN137" s="10">
        <v>7781</v>
      </c>
      <c r="AO137" s="10">
        <v>6645</v>
      </c>
      <c r="AP137" s="10">
        <v>6029</v>
      </c>
      <c r="AQ137" s="10">
        <v>5500</v>
      </c>
      <c r="AR137" s="10">
        <v>4836</v>
      </c>
      <c r="AS137" s="10">
        <v>4269</v>
      </c>
      <c r="AT137" s="10">
        <v>3901</v>
      </c>
      <c r="AU137" s="10">
        <v>3646</v>
      </c>
      <c r="AV137" s="10">
        <v>3333</v>
      </c>
      <c r="AW137" s="10">
        <v>3199</v>
      </c>
      <c r="AX137" s="10">
        <v>2954</v>
      </c>
    </row>
    <row r="138" spans="3:50" ht="12.75">
      <c r="C138" t="s">
        <v>53</v>
      </c>
      <c r="F138">
        <v>90</v>
      </c>
      <c r="G138">
        <v>84</v>
      </c>
      <c r="H138">
        <v>84</v>
      </c>
      <c r="I138">
        <v>62</v>
      </c>
      <c r="J138" s="12">
        <v>48</v>
      </c>
      <c r="K138">
        <v>49</v>
      </c>
      <c r="L138">
        <v>54</v>
      </c>
      <c r="M138">
        <v>58</v>
      </c>
      <c r="N138">
        <v>54</v>
      </c>
      <c r="O138">
        <v>52</v>
      </c>
      <c r="P138">
        <v>53</v>
      </c>
      <c r="Q138">
        <v>52</v>
      </c>
      <c r="R138">
        <v>70</v>
      </c>
      <c r="S138">
        <v>66</v>
      </c>
      <c r="T138">
        <v>62</v>
      </c>
      <c r="U138">
        <v>64</v>
      </c>
      <c r="V138">
        <v>62</v>
      </c>
      <c r="W138">
        <v>56</v>
      </c>
      <c r="X138">
        <v>55</v>
      </c>
      <c r="Y138">
        <v>51</v>
      </c>
      <c r="Z138">
        <v>55</v>
      </c>
      <c r="AA138">
        <v>59</v>
      </c>
      <c r="AB138">
        <v>57</v>
      </c>
      <c r="AC138">
        <v>54</v>
      </c>
      <c r="AD138">
        <v>52</v>
      </c>
      <c r="AE138">
        <v>58</v>
      </c>
      <c r="AF138">
        <v>80</v>
      </c>
      <c r="AG138">
        <v>74</v>
      </c>
      <c r="AH138">
        <v>71</v>
      </c>
      <c r="AI138">
        <v>74</v>
      </c>
      <c r="AJ138">
        <v>71</v>
      </c>
      <c r="AK138">
        <v>69</v>
      </c>
      <c r="AL138">
        <v>66</v>
      </c>
      <c r="AM138">
        <v>71</v>
      </c>
      <c r="AN138">
        <v>66</v>
      </c>
      <c r="AO138">
        <v>59</v>
      </c>
      <c r="AP138">
        <v>55</v>
      </c>
      <c r="AQ138">
        <v>53</v>
      </c>
      <c r="AR138">
        <v>54</v>
      </c>
      <c r="AS138">
        <v>52</v>
      </c>
      <c r="AT138">
        <v>51</v>
      </c>
      <c r="AU138">
        <v>50</v>
      </c>
      <c r="AV138">
        <v>46</v>
      </c>
      <c r="AW138">
        <v>46</v>
      </c>
      <c r="AX138">
        <v>41</v>
      </c>
    </row>
    <row r="139" spans="3:50" ht="12.75">
      <c r="C139" t="s">
        <v>33</v>
      </c>
      <c r="F139" s="10">
        <v>24835</v>
      </c>
      <c r="G139" s="10">
        <v>23368</v>
      </c>
      <c r="H139" s="10">
        <v>22374</v>
      </c>
      <c r="I139" s="10">
        <v>20439</v>
      </c>
      <c r="J139" s="13">
        <v>18934</v>
      </c>
      <c r="K139" s="10">
        <v>17704</v>
      </c>
      <c r="L139" s="10">
        <v>17272</v>
      </c>
      <c r="M139" s="10">
        <v>16438</v>
      </c>
      <c r="N139" s="10">
        <v>15774</v>
      </c>
      <c r="O139" s="10">
        <v>15949</v>
      </c>
      <c r="P139" s="10">
        <v>16396</v>
      </c>
      <c r="Q139" s="10">
        <v>17713</v>
      </c>
      <c r="R139" s="10">
        <v>17510</v>
      </c>
      <c r="S139" s="10">
        <v>16166</v>
      </c>
      <c r="T139" s="10">
        <v>14601</v>
      </c>
      <c r="U139" s="10">
        <v>12901</v>
      </c>
      <c r="V139" s="10">
        <v>10946</v>
      </c>
      <c r="W139" s="10">
        <v>9406</v>
      </c>
      <c r="X139" s="10">
        <v>8186</v>
      </c>
      <c r="Y139" s="10">
        <v>7103</v>
      </c>
      <c r="Z139" s="10">
        <v>6009</v>
      </c>
      <c r="AA139" s="10">
        <v>5285</v>
      </c>
      <c r="AB139" s="10">
        <v>4815</v>
      </c>
      <c r="AC139" s="10">
        <v>4234</v>
      </c>
      <c r="AD139" s="10">
        <v>3780</v>
      </c>
      <c r="AE139" s="10">
        <v>3391</v>
      </c>
      <c r="AF139" s="10">
        <v>2885</v>
      </c>
      <c r="AG139" s="10">
        <v>2602</v>
      </c>
      <c r="AH139" s="10">
        <v>2307</v>
      </c>
      <c r="AI139" s="10">
        <v>1976</v>
      </c>
      <c r="AJ139" s="10">
        <v>1722</v>
      </c>
      <c r="AK139" s="10">
        <v>1448</v>
      </c>
      <c r="AL139" s="10">
        <v>1223</v>
      </c>
      <c r="AM139" s="10">
        <v>1105</v>
      </c>
      <c r="AN139" s="10">
        <v>1029</v>
      </c>
      <c r="AO139">
        <v>903</v>
      </c>
      <c r="AP139">
        <v>815</v>
      </c>
      <c r="AQ139">
        <v>736</v>
      </c>
      <c r="AR139">
        <v>668</v>
      </c>
      <c r="AS139">
        <v>589</v>
      </c>
      <c r="AT139">
        <v>555</v>
      </c>
      <c r="AU139">
        <v>516</v>
      </c>
      <c r="AV139">
        <v>487</v>
      </c>
      <c r="AW139">
        <v>452</v>
      </c>
      <c r="AX139">
        <v>427</v>
      </c>
    </row>
    <row r="140" spans="3:50" ht="12.75">
      <c r="C140" t="s">
        <v>34</v>
      </c>
      <c r="F140" s="10">
        <v>117827</v>
      </c>
      <c r="G140" s="10">
        <v>106899</v>
      </c>
      <c r="H140" s="10">
        <v>100341</v>
      </c>
      <c r="I140" s="10">
        <v>91510</v>
      </c>
      <c r="J140" s="13">
        <v>81965</v>
      </c>
      <c r="K140" s="10">
        <v>74628</v>
      </c>
      <c r="L140" s="10">
        <v>69761</v>
      </c>
      <c r="M140" s="10">
        <v>65107</v>
      </c>
      <c r="N140" s="10">
        <v>62094</v>
      </c>
      <c r="O140" s="10">
        <v>59746</v>
      </c>
      <c r="P140" s="10">
        <v>54724</v>
      </c>
      <c r="Q140" s="10">
        <v>48002</v>
      </c>
      <c r="R140" s="10">
        <v>43572</v>
      </c>
      <c r="S140" s="10">
        <v>39867</v>
      </c>
      <c r="T140" s="10">
        <v>34458</v>
      </c>
      <c r="U140" s="10">
        <v>29458</v>
      </c>
      <c r="V140" s="10">
        <v>26562</v>
      </c>
      <c r="W140" s="10">
        <v>24976</v>
      </c>
      <c r="X140" s="10">
        <v>22449</v>
      </c>
      <c r="Y140" s="10">
        <v>20623</v>
      </c>
      <c r="Z140" s="10">
        <v>19596</v>
      </c>
      <c r="AA140" s="10">
        <v>18036</v>
      </c>
      <c r="AB140" s="10">
        <v>16355</v>
      </c>
      <c r="AC140" s="10">
        <v>14933</v>
      </c>
      <c r="AD140" s="10">
        <v>12942</v>
      </c>
      <c r="AE140" s="10">
        <v>10776</v>
      </c>
      <c r="AF140" s="10">
        <v>9544</v>
      </c>
      <c r="AG140" s="10">
        <v>8484</v>
      </c>
      <c r="AH140" s="10">
        <v>6899</v>
      </c>
      <c r="AI140" s="10">
        <v>6790</v>
      </c>
      <c r="AJ140" s="10">
        <v>5424</v>
      </c>
      <c r="AK140" s="10">
        <v>5006</v>
      </c>
      <c r="AL140" s="10">
        <v>4194</v>
      </c>
      <c r="AM140" s="10">
        <v>3447</v>
      </c>
      <c r="AN140" s="10">
        <v>2987</v>
      </c>
      <c r="AO140" s="10">
        <v>2346</v>
      </c>
      <c r="AP140" s="10">
        <v>2054</v>
      </c>
      <c r="AQ140" s="10">
        <v>1899</v>
      </c>
      <c r="AR140" s="10">
        <v>1206</v>
      </c>
      <c r="AS140">
        <v>885</v>
      </c>
      <c r="AT140">
        <v>686</v>
      </c>
      <c r="AU140">
        <v>505</v>
      </c>
      <c r="AV140">
        <v>460</v>
      </c>
      <c r="AW140">
        <v>378</v>
      </c>
      <c r="AX140">
        <v>305</v>
      </c>
    </row>
    <row r="141" spans="4:50" ht="12.75">
      <c r="D141" t="s">
        <v>64</v>
      </c>
      <c r="F141" s="10">
        <v>110445</v>
      </c>
      <c r="G141" s="10">
        <v>99894</v>
      </c>
      <c r="H141" s="10">
        <v>93947</v>
      </c>
      <c r="I141" s="10">
        <v>85560</v>
      </c>
      <c r="J141" s="13">
        <v>77244</v>
      </c>
      <c r="K141" s="10">
        <v>70338</v>
      </c>
      <c r="L141" s="10">
        <v>64742</v>
      </c>
      <c r="M141" s="10">
        <v>59939</v>
      </c>
      <c r="N141" s="10">
        <v>56679</v>
      </c>
      <c r="O141" s="10">
        <v>54309</v>
      </c>
      <c r="P141" s="10">
        <v>49273</v>
      </c>
      <c r="Q141" s="10">
        <v>42965</v>
      </c>
      <c r="R141" s="10">
        <v>38041</v>
      </c>
      <c r="S141" s="10">
        <v>34680</v>
      </c>
      <c r="T141" s="10">
        <v>29425</v>
      </c>
      <c r="U141" s="10">
        <v>25319</v>
      </c>
      <c r="V141" s="10">
        <v>22819</v>
      </c>
      <c r="W141" s="10">
        <v>21424</v>
      </c>
      <c r="X141" s="10">
        <v>19027</v>
      </c>
      <c r="Y141" s="10">
        <v>17434</v>
      </c>
      <c r="Z141" s="10">
        <v>16721</v>
      </c>
      <c r="AA141" s="10">
        <v>15387</v>
      </c>
      <c r="AB141" s="10">
        <v>13918</v>
      </c>
      <c r="AC141" s="10">
        <v>12706</v>
      </c>
      <c r="AD141" s="10">
        <v>11043</v>
      </c>
      <c r="AE141" s="10">
        <v>9228</v>
      </c>
      <c r="AF141" s="10">
        <v>8186</v>
      </c>
      <c r="AG141" s="10">
        <v>7203</v>
      </c>
      <c r="AH141" s="10">
        <v>5768</v>
      </c>
      <c r="AI141" s="10">
        <v>5790</v>
      </c>
      <c r="AJ141" s="10">
        <v>4596</v>
      </c>
      <c r="AK141" s="10">
        <v>4316</v>
      </c>
      <c r="AL141" s="10">
        <v>3612</v>
      </c>
      <c r="AM141" s="10">
        <v>2768</v>
      </c>
      <c r="AN141" s="10">
        <v>2331</v>
      </c>
      <c r="AO141" s="10">
        <v>1789</v>
      </c>
      <c r="AP141" s="10">
        <v>1632</v>
      </c>
      <c r="AQ141" s="10">
        <v>1558</v>
      </c>
      <c r="AR141">
        <v>647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</row>
    <row r="142" spans="4:50" ht="12.75">
      <c r="D142" t="s">
        <v>37</v>
      </c>
      <c r="F142">
        <v>469</v>
      </c>
      <c r="G142">
        <v>421</v>
      </c>
      <c r="H142">
        <v>351</v>
      </c>
      <c r="I142">
        <v>311</v>
      </c>
      <c r="J142" s="12">
        <v>256</v>
      </c>
      <c r="K142">
        <v>147</v>
      </c>
      <c r="L142">
        <v>38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</row>
    <row r="143" spans="4:50" ht="12.75">
      <c r="D143" t="s">
        <v>38</v>
      </c>
      <c r="F143" s="10">
        <v>1229</v>
      </c>
      <c r="G143" s="10">
        <v>1109</v>
      </c>
      <c r="H143" s="10">
        <v>1072</v>
      </c>
      <c r="I143">
        <v>779</v>
      </c>
      <c r="J143" s="12">
        <v>489</v>
      </c>
      <c r="K143">
        <v>270</v>
      </c>
      <c r="L143">
        <v>52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</row>
    <row r="144" spans="4:50" ht="12.75">
      <c r="D144" t="s">
        <v>54</v>
      </c>
      <c r="F144">
        <v>0</v>
      </c>
      <c r="G144">
        <v>0</v>
      </c>
      <c r="H144">
        <v>0</v>
      </c>
      <c r="I144">
        <v>0</v>
      </c>
      <c r="J144" s="12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203</v>
      </c>
      <c r="AN144">
        <v>239</v>
      </c>
      <c r="AO144">
        <v>198</v>
      </c>
      <c r="AP144">
        <v>123</v>
      </c>
      <c r="AQ144">
        <v>102</v>
      </c>
      <c r="AR144">
        <v>377</v>
      </c>
      <c r="AS144">
        <v>763</v>
      </c>
      <c r="AT144">
        <v>575</v>
      </c>
      <c r="AU144">
        <v>402</v>
      </c>
      <c r="AV144">
        <v>359</v>
      </c>
      <c r="AW144">
        <v>268</v>
      </c>
      <c r="AX144">
        <v>203</v>
      </c>
    </row>
    <row r="145" spans="4:50" ht="12.75">
      <c r="D145" t="s">
        <v>55</v>
      </c>
      <c r="F145" s="10">
        <v>5684</v>
      </c>
      <c r="G145" s="10">
        <v>5475</v>
      </c>
      <c r="H145" s="10">
        <v>4971</v>
      </c>
      <c r="I145" s="10">
        <v>4860</v>
      </c>
      <c r="J145" s="13">
        <v>3975</v>
      </c>
      <c r="K145" s="10">
        <v>3874</v>
      </c>
      <c r="L145" s="10">
        <v>4928</v>
      </c>
      <c r="M145" s="10">
        <v>5167</v>
      </c>
      <c r="N145" s="10">
        <v>5414</v>
      </c>
      <c r="O145" s="10">
        <v>5437</v>
      </c>
      <c r="P145" s="10">
        <v>5451</v>
      </c>
      <c r="Q145" s="10">
        <v>5037</v>
      </c>
      <c r="R145" s="10">
        <v>5531</v>
      </c>
      <c r="S145" s="10">
        <v>5187</v>
      </c>
      <c r="T145" s="10">
        <v>5033</v>
      </c>
      <c r="U145" s="10">
        <v>4138</v>
      </c>
      <c r="V145" s="10">
        <v>3742</v>
      </c>
      <c r="W145" s="10">
        <v>3552</v>
      </c>
      <c r="X145" s="10">
        <v>3422</v>
      </c>
      <c r="Y145" s="10">
        <v>3190</v>
      </c>
      <c r="Z145" s="10">
        <v>2875</v>
      </c>
      <c r="AA145" s="10">
        <v>2649</v>
      </c>
      <c r="AB145" s="10">
        <v>2437</v>
      </c>
      <c r="AC145" s="10">
        <v>2226</v>
      </c>
      <c r="AD145" s="10">
        <v>1899</v>
      </c>
      <c r="AE145" s="10">
        <v>1548</v>
      </c>
      <c r="AF145" s="10">
        <v>1358</v>
      </c>
      <c r="AG145" s="10">
        <v>1281</v>
      </c>
      <c r="AH145" s="10">
        <v>1131</v>
      </c>
      <c r="AI145" s="10">
        <v>1000</v>
      </c>
      <c r="AJ145">
        <v>827</v>
      </c>
      <c r="AK145">
        <v>691</v>
      </c>
      <c r="AL145">
        <v>582</v>
      </c>
      <c r="AM145">
        <v>477</v>
      </c>
      <c r="AN145">
        <v>417</v>
      </c>
      <c r="AO145">
        <v>359</v>
      </c>
      <c r="AP145">
        <v>299</v>
      </c>
      <c r="AQ145">
        <v>240</v>
      </c>
      <c r="AR145">
        <v>182</v>
      </c>
      <c r="AS145">
        <v>122</v>
      </c>
      <c r="AT145">
        <v>112</v>
      </c>
      <c r="AU145">
        <v>103</v>
      </c>
      <c r="AV145">
        <v>102</v>
      </c>
      <c r="AW145">
        <v>110</v>
      </c>
      <c r="AX145">
        <v>102</v>
      </c>
    </row>
    <row r="146" spans="3:50" ht="12.75">
      <c r="C146" t="s">
        <v>41</v>
      </c>
      <c r="F146" s="10">
        <v>1941</v>
      </c>
      <c r="G146" s="10">
        <v>1936</v>
      </c>
      <c r="H146" s="10">
        <v>1899</v>
      </c>
      <c r="I146" s="10">
        <v>1910</v>
      </c>
      <c r="J146" s="13">
        <v>1934</v>
      </c>
      <c r="K146" s="10">
        <v>1807</v>
      </c>
      <c r="L146" s="10">
        <v>1687</v>
      </c>
      <c r="M146" s="10">
        <v>1624</v>
      </c>
      <c r="N146" s="10">
        <v>1533</v>
      </c>
      <c r="O146" s="10">
        <v>1472</v>
      </c>
      <c r="P146" s="10">
        <v>1427</v>
      </c>
      <c r="Q146" s="10">
        <v>1365</v>
      </c>
      <c r="R146" s="10">
        <v>1291</v>
      </c>
      <c r="S146" s="10">
        <v>1193</v>
      </c>
      <c r="T146" s="10">
        <v>1076</v>
      </c>
      <c r="U146" s="10">
        <v>1032</v>
      </c>
      <c r="V146" s="10">
        <v>1024</v>
      </c>
      <c r="W146">
        <v>988</v>
      </c>
      <c r="X146">
        <v>912</v>
      </c>
      <c r="Y146">
        <v>807</v>
      </c>
      <c r="Z146">
        <v>696</v>
      </c>
      <c r="AA146">
        <v>614</v>
      </c>
      <c r="AB146">
        <v>537</v>
      </c>
      <c r="AC146">
        <v>487</v>
      </c>
      <c r="AD146">
        <v>461</v>
      </c>
      <c r="AE146">
        <v>389</v>
      </c>
      <c r="AF146">
        <v>329</v>
      </c>
      <c r="AG146">
        <v>310</v>
      </c>
      <c r="AH146">
        <v>289</v>
      </c>
      <c r="AI146">
        <v>265</v>
      </c>
      <c r="AJ146">
        <v>254</v>
      </c>
      <c r="AK146">
        <v>237</v>
      </c>
      <c r="AL146">
        <v>222</v>
      </c>
      <c r="AM146">
        <v>237</v>
      </c>
      <c r="AN146">
        <v>238</v>
      </c>
      <c r="AO146">
        <v>220</v>
      </c>
      <c r="AP146">
        <v>189</v>
      </c>
      <c r="AQ146">
        <v>163</v>
      </c>
      <c r="AR146">
        <v>160</v>
      </c>
      <c r="AS146">
        <v>150</v>
      </c>
      <c r="AT146">
        <v>147</v>
      </c>
      <c r="AU146">
        <v>139</v>
      </c>
      <c r="AV146">
        <v>123</v>
      </c>
      <c r="AW146">
        <v>117</v>
      </c>
      <c r="AX146">
        <v>83</v>
      </c>
    </row>
    <row r="147" spans="3:50" ht="12.75">
      <c r="C147" t="s">
        <v>43</v>
      </c>
      <c r="F147">
        <v>100</v>
      </c>
      <c r="G147">
        <v>96</v>
      </c>
      <c r="H147">
        <v>95</v>
      </c>
      <c r="I147">
        <v>96</v>
      </c>
      <c r="J147" s="12">
        <v>92</v>
      </c>
      <c r="K147">
        <v>85</v>
      </c>
      <c r="L147">
        <v>81</v>
      </c>
      <c r="M147">
        <v>81</v>
      </c>
      <c r="N147">
        <v>80</v>
      </c>
      <c r="O147">
        <v>80</v>
      </c>
      <c r="P147">
        <v>80</v>
      </c>
      <c r="Q147">
        <v>76</v>
      </c>
      <c r="R147">
        <v>70</v>
      </c>
      <c r="S147">
        <v>68</v>
      </c>
      <c r="T147">
        <v>65</v>
      </c>
      <c r="U147">
        <v>63</v>
      </c>
      <c r="V147">
        <v>61</v>
      </c>
      <c r="W147">
        <v>59</v>
      </c>
      <c r="X147">
        <v>57</v>
      </c>
      <c r="Y147">
        <v>56</v>
      </c>
      <c r="Z147">
        <v>56</v>
      </c>
      <c r="AA147">
        <v>56</v>
      </c>
      <c r="AB147">
        <v>55</v>
      </c>
      <c r="AC147">
        <v>51</v>
      </c>
      <c r="AD147">
        <v>48</v>
      </c>
      <c r="AE147">
        <v>48</v>
      </c>
      <c r="AF147">
        <v>47</v>
      </c>
      <c r="AG147">
        <v>45</v>
      </c>
      <c r="AH147">
        <v>44</v>
      </c>
      <c r="AI147">
        <v>43</v>
      </c>
      <c r="AJ147">
        <v>41</v>
      </c>
      <c r="AK147">
        <v>38</v>
      </c>
      <c r="AL147">
        <v>38</v>
      </c>
      <c r="AM147">
        <v>37</v>
      </c>
      <c r="AN147">
        <v>32</v>
      </c>
      <c r="AO147">
        <v>29</v>
      </c>
      <c r="AP147">
        <v>28</v>
      </c>
      <c r="AQ147">
        <v>21</v>
      </c>
      <c r="AR147">
        <v>16</v>
      </c>
      <c r="AS147">
        <v>14</v>
      </c>
      <c r="AT147">
        <v>12</v>
      </c>
      <c r="AU147">
        <v>11</v>
      </c>
      <c r="AV147">
        <v>9</v>
      </c>
      <c r="AW147">
        <v>8</v>
      </c>
      <c r="AX147">
        <v>7</v>
      </c>
    </row>
    <row r="148" spans="3:50" ht="12.75">
      <c r="C148" t="s">
        <v>56</v>
      </c>
      <c r="F148" s="10">
        <v>18399</v>
      </c>
      <c r="G148" s="10">
        <v>16753</v>
      </c>
      <c r="H148" s="10">
        <v>15396</v>
      </c>
      <c r="I148" s="10">
        <v>14666</v>
      </c>
      <c r="J148" s="13">
        <v>13640</v>
      </c>
      <c r="K148" s="10">
        <v>13980</v>
      </c>
      <c r="L148" s="10">
        <v>13861</v>
      </c>
      <c r="M148" s="10">
        <v>13320</v>
      </c>
      <c r="N148" s="10">
        <v>13333</v>
      </c>
      <c r="O148" s="10">
        <v>13997</v>
      </c>
      <c r="P148" s="10">
        <v>15168</v>
      </c>
      <c r="Q148" s="10">
        <v>14074</v>
      </c>
      <c r="R148" s="10">
        <v>12817</v>
      </c>
      <c r="S148" s="10">
        <v>13142</v>
      </c>
      <c r="T148" s="10">
        <v>13208</v>
      </c>
      <c r="U148" s="10">
        <v>12577</v>
      </c>
      <c r="V148" s="10">
        <v>12637</v>
      </c>
      <c r="W148" s="10">
        <v>11847</v>
      </c>
      <c r="X148" s="10">
        <v>10665</v>
      </c>
      <c r="Y148" s="10">
        <v>8476</v>
      </c>
      <c r="Z148" s="10">
        <v>8067</v>
      </c>
      <c r="AA148" s="10">
        <v>8112</v>
      </c>
      <c r="AB148" s="10">
        <v>7876</v>
      </c>
      <c r="AC148" s="10">
        <v>7422</v>
      </c>
      <c r="AD148" s="10">
        <v>6613</v>
      </c>
      <c r="AE148" s="10">
        <v>6508</v>
      </c>
      <c r="AF148" s="10">
        <v>5908</v>
      </c>
      <c r="AG148" s="10">
        <v>5371</v>
      </c>
      <c r="AH148" s="10">
        <v>5063</v>
      </c>
      <c r="AI148" s="10">
        <v>5238</v>
      </c>
      <c r="AJ148" s="10">
        <v>4913</v>
      </c>
      <c r="AK148" s="10">
        <v>4308</v>
      </c>
      <c r="AL148" s="10">
        <v>3876</v>
      </c>
      <c r="AM148" s="10">
        <v>3545</v>
      </c>
      <c r="AN148" s="10">
        <v>3429</v>
      </c>
      <c r="AO148" s="10">
        <v>3088</v>
      </c>
      <c r="AP148" s="10">
        <v>2889</v>
      </c>
      <c r="AQ148" s="10">
        <v>2626</v>
      </c>
      <c r="AR148" s="10">
        <v>2733</v>
      </c>
      <c r="AS148" s="10">
        <v>2579</v>
      </c>
      <c r="AT148" s="10">
        <v>2450</v>
      </c>
      <c r="AU148" s="10">
        <v>2426</v>
      </c>
      <c r="AV148" s="10">
        <v>2209</v>
      </c>
      <c r="AW148" s="10">
        <v>2198</v>
      </c>
      <c r="AX148" s="10">
        <v>2092</v>
      </c>
    </row>
    <row r="149" ht="12.75">
      <c r="A149" t="s">
        <v>57</v>
      </c>
    </row>
    <row r="150" spans="1:50" ht="12.75">
      <c r="A150" t="s">
        <v>65</v>
      </c>
      <c r="F150" s="10">
        <v>271042</v>
      </c>
      <c r="G150" s="10">
        <v>250419</v>
      </c>
      <c r="H150" s="10">
        <v>230660</v>
      </c>
      <c r="I150" s="10">
        <v>208883</v>
      </c>
      <c r="J150" s="13">
        <v>186972</v>
      </c>
      <c r="K150" s="10">
        <v>171341</v>
      </c>
      <c r="L150" s="10">
        <v>158206</v>
      </c>
      <c r="M150" s="10">
        <v>150648</v>
      </c>
      <c r="N150" s="10">
        <v>144510</v>
      </c>
      <c r="O150" s="10">
        <v>136250</v>
      </c>
      <c r="P150" s="10">
        <v>126856</v>
      </c>
      <c r="Q150" s="10">
        <v>116453</v>
      </c>
      <c r="R150" s="10">
        <v>103418</v>
      </c>
      <c r="S150" s="10">
        <v>88921</v>
      </c>
      <c r="T150" s="10">
        <v>69693</v>
      </c>
      <c r="U150" s="10">
        <v>58651</v>
      </c>
      <c r="V150" s="10">
        <v>52173</v>
      </c>
      <c r="W150" s="10">
        <v>47719</v>
      </c>
      <c r="X150" s="10">
        <v>43019</v>
      </c>
      <c r="Y150" s="10">
        <v>38761</v>
      </c>
      <c r="Z150" s="10">
        <v>36181</v>
      </c>
      <c r="AA150" s="10">
        <v>33486</v>
      </c>
      <c r="AB150" s="10">
        <v>30418</v>
      </c>
      <c r="AC150" s="10">
        <v>28795</v>
      </c>
      <c r="AD150" s="10">
        <v>24697</v>
      </c>
      <c r="AE150" s="10">
        <v>21134</v>
      </c>
      <c r="AF150" s="10">
        <v>18406</v>
      </c>
      <c r="AG150" s="10">
        <v>16520</v>
      </c>
      <c r="AH150" s="10">
        <v>14429</v>
      </c>
      <c r="AI150" s="10">
        <v>12839</v>
      </c>
      <c r="AJ150" s="10">
        <v>10590</v>
      </c>
      <c r="AK150" s="10">
        <v>9013</v>
      </c>
      <c r="AL150" s="10">
        <v>7973</v>
      </c>
      <c r="AM150" s="10">
        <v>6411</v>
      </c>
      <c r="AN150" s="10">
        <v>5039</v>
      </c>
      <c r="AO150" s="10">
        <v>3984</v>
      </c>
      <c r="AP150" s="10">
        <v>3385</v>
      </c>
      <c r="AQ150" s="10">
        <v>3019</v>
      </c>
      <c r="AR150" s="10">
        <v>1252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</row>
    <row r="151" spans="1:50" ht="12.75">
      <c r="A151" t="s">
        <v>59</v>
      </c>
      <c r="F151" s="10">
        <v>6185</v>
      </c>
      <c r="G151" s="10">
        <v>5322</v>
      </c>
      <c r="H151" s="10">
        <v>4751</v>
      </c>
      <c r="I151" s="10">
        <v>3610</v>
      </c>
      <c r="J151" s="13">
        <v>2463</v>
      </c>
      <c r="K151" s="10">
        <v>1358</v>
      </c>
      <c r="L151">
        <v>292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</row>
    <row r="152" spans="1:50" ht="12.75">
      <c r="A152" t="s">
        <v>60</v>
      </c>
      <c r="F152" s="10">
        <v>576796</v>
      </c>
      <c r="G152" s="10">
        <v>531633</v>
      </c>
      <c r="H152" s="10">
        <v>493628</v>
      </c>
      <c r="I152" s="10">
        <v>453032</v>
      </c>
      <c r="J152" s="13">
        <v>406837</v>
      </c>
      <c r="K152" s="10">
        <v>379129</v>
      </c>
      <c r="L152" s="10">
        <v>361288</v>
      </c>
      <c r="M152" s="10">
        <v>355024</v>
      </c>
      <c r="N152" s="10">
        <v>338989</v>
      </c>
      <c r="O152" s="10">
        <v>314089</v>
      </c>
      <c r="P152" s="10">
        <v>289127</v>
      </c>
      <c r="Q152" s="10">
        <v>261108</v>
      </c>
      <c r="R152" s="10">
        <v>235784</v>
      </c>
      <c r="S152" s="10">
        <v>206202</v>
      </c>
      <c r="T152" s="10">
        <v>176282</v>
      </c>
      <c r="U152" s="10">
        <v>156428</v>
      </c>
      <c r="V152" s="10">
        <v>138098</v>
      </c>
      <c r="W152" s="10">
        <v>128200</v>
      </c>
      <c r="X152" s="10">
        <v>117353</v>
      </c>
      <c r="Y152" s="10">
        <v>108171</v>
      </c>
      <c r="Z152" s="10">
        <v>100430</v>
      </c>
      <c r="AA152" s="10">
        <v>91304</v>
      </c>
      <c r="AB152" s="10">
        <v>81210</v>
      </c>
      <c r="AC152" s="10">
        <v>72026</v>
      </c>
      <c r="AD152" s="10">
        <v>60750</v>
      </c>
      <c r="AE152" s="10">
        <v>51034</v>
      </c>
      <c r="AF152" s="10">
        <v>44072</v>
      </c>
      <c r="AG152" s="10">
        <v>38656</v>
      </c>
      <c r="AH152" s="10">
        <v>33244</v>
      </c>
      <c r="AI152" s="10">
        <v>28449</v>
      </c>
      <c r="AJ152" s="10">
        <v>23338</v>
      </c>
      <c r="AK152" s="10">
        <v>19194</v>
      </c>
      <c r="AL152" s="10">
        <v>16824</v>
      </c>
      <c r="AM152" s="10">
        <v>14447</v>
      </c>
      <c r="AN152" s="10">
        <v>12315</v>
      </c>
      <c r="AO152" s="10">
        <v>10719</v>
      </c>
      <c r="AP152" s="10">
        <v>9316</v>
      </c>
      <c r="AQ152" s="10">
        <v>7750</v>
      </c>
      <c r="AR152" s="10">
        <v>2975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</row>
    <row r="154" spans="1:50" ht="12.75">
      <c r="A154" s="2" t="s">
        <v>67</v>
      </c>
      <c r="B154" s="2"/>
      <c r="C154" s="2"/>
      <c r="F154" s="10">
        <v>570757</v>
      </c>
      <c r="G154" s="10">
        <v>525453</v>
      </c>
      <c r="H154" s="10">
        <v>488604</v>
      </c>
      <c r="I154" s="10">
        <v>451440</v>
      </c>
      <c r="J154" s="13">
        <v>417049</v>
      </c>
      <c r="K154" s="10">
        <v>394988</v>
      </c>
      <c r="L154" s="10">
        <v>376317</v>
      </c>
      <c r="M154" s="10">
        <v>364781</v>
      </c>
      <c r="N154" s="10">
        <v>352240</v>
      </c>
      <c r="O154" s="10">
        <v>340743</v>
      </c>
      <c r="P154" s="10">
        <v>329797</v>
      </c>
      <c r="Q154" s="10">
        <v>317162</v>
      </c>
      <c r="R154" s="10">
        <v>299845</v>
      </c>
      <c r="S154" s="10">
        <v>277077</v>
      </c>
      <c r="T154" s="10">
        <v>251551</v>
      </c>
      <c r="U154" s="10">
        <v>227002</v>
      </c>
      <c r="V154" s="10">
        <v>207417</v>
      </c>
      <c r="W154" s="10">
        <v>190461</v>
      </c>
      <c r="X154" s="10">
        <v>176546</v>
      </c>
      <c r="Y154" s="10">
        <v>165382</v>
      </c>
      <c r="Z154" s="10">
        <v>155066</v>
      </c>
      <c r="AA154" s="10">
        <v>145413</v>
      </c>
      <c r="AB154" s="10">
        <v>134255</v>
      </c>
      <c r="AC154" s="10">
        <v>118035</v>
      </c>
      <c r="AD154" s="10">
        <v>101008</v>
      </c>
      <c r="AE154" s="10">
        <v>86588</v>
      </c>
      <c r="AF154" s="10">
        <v>75995</v>
      </c>
      <c r="AG154" s="10">
        <v>67358</v>
      </c>
      <c r="AH154" s="10">
        <v>59955</v>
      </c>
      <c r="AI154" s="10">
        <v>51811</v>
      </c>
      <c r="AJ154" s="10">
        <v>44714</v>
      </c>
      <c r="AK154" s="10">
        <v>38428</v>
      </c>
      <c r="AL154" s="10">
        <v>34291</v>
      </c>
      <c r="AM154" s="10">
        <v>30650</v>
      </c>
      <c r="AN154" s="10">
        <v>27589</v>
      </c>
      <c r="AO154" s="10">
        <v>23761</v>
      </c>
      <c r="AP154" s="10">
        <v>20914</v>
      </c>
      <c r="AQ154" s="10">
        <v>18130</v>
      </c>
      <c r="AR154" s="10">
        <v>15588</v>
      </c>
      <c r="AS154" s="10">
        <v>13805</v>
      </c>
      <c r="AT154" s="10">
        <v>12741</v>
      </c>
      <c r="AU154" s="10">
        <v>11749</v>
      </c>
      <c r="AV154" s="10">
        <v>10667</v>
      </c>
      <c r="AW154" s="10">
        <v>9997</v>
      </c>
      <c r="AX154" s="10">
        <v>9179</v>
      </c>
    </row>
    <row r="156" spans="1:50" ht="12.75">
      <c r="A156" t="s">
        <v>21</v>
      </c>
      <c r="F156" s="10">
        <v>249659</v>
      </c>
      <c r="G156" s="10">
        <v>227822</v>
      </c>
      <c r="H156" s="10">
        <v>208277</v>
      </c>
      <c r="I156" s="10">
        <v>191701</v>
      </c>
      <c r="J156" s="13">
        <v>178948</v>
      </c>
      <c r="K156" s="10">
        <v>165548</v>
      </c>
      <c r="L156" s="10">
        <v>153832</v>
      </c>
      <c r="M156" s="10">
        <v>143594</v>
      </c>
      <c r="N156" s="10">
        <v>135741</v>
      </c>
      <c r="O156" s="10">
        <v>135568</v>
      </c>
      <c r="P156" s="10">
        <v>133713</v>
      </c>
      <c r="Q156" s="10">
        <v>134936</v>
      </c>
      <c r="R156" s="10">
        <v>131586</v>
      </c>
      <c r="S156" s="10">
        <v>126911</v>
      </c>
      <c r="T156" s="10">
        <v>119546</v>
      </c>
      <c r="U156" s="10">
        <v>107913</v>
      </c>
      <c r="V156" s="10">
        <v>98227</v>
      </c>
      <c r="W156" s="10">
        <v>87742</v>
      </c>
      <c r="X156" s="10">
        <v>80652</v>
      </c>
      <c r="Y156" s="10">
        <v>76375</v>
      </c>
      <c r="Z156" s="10">
        <v>71661</v>
      </c>
      <c r="AA156" s="10">
        <v>68500</v>
      </c>
      <c r="AB156" s="10">
        <v>63769</v>
      </c>
      <c r="AC156" s="10">
        <v>55201</v>
      </c>
      <c r="AD156" s="10">
        <v>47432</v>
      </c>
      <c r="AE156" s="10">
        <v>40362</v>
      </c>
      <c r="AF156" s="10">
        <v>34990</v>
      </c>
      <c r="AG156" s="10">
        <v>30777</v>
      </c>
      <c r="AH156" s="10">
        <v>27288</v>
      </c>
      <c r="AI156" s="10">
        <v>23042</v>
      </c>
      <c r="AJ156" s="10">
        <v>19947</v>
      </c>
      <c r="AK156" s="10">
        <v>16999</v>
      </c>
      <c r="AL156" s="10">
        <v>15244</v>
      </c>
      <c r="AM156" s="10">
        <v>13539</v>
      </c>
      <c r="AN156" s="10">
        <v>12357</v>
      </c>
      <c r="AO156" s="10">
        <v>10451</v>
      </c>
      <c r="AP156" s="10">
        <v>9188</v>
      </c>
      <c r="AQ156" s="10">
        <v>7957</v>
      </c>
      <c r="AR156" s="10">
        <v>8337</v>
      </c>
      <c r="AS156" s="10">
        <v>8676</v>
      </c>
      <c r="AT156" s="10">
        <v>7930</v>
      </c>
      <c r="AU156" s="10">
        <v>7054</v>
      </c>
      <c r="AV156" s="10">
        <v>6313</v>
      </c>
      <c r="AW156" s="10">
        <v>5814</v>
      </c>
      <c r="AX156" s="10">
        <v>5301</v>
      </c>
    </row>
    <row r="157" spans="2:50" ht="12.75">
      <c r="B157" t="s">
        <v>22</v>
      </c>
      <c r="F157" s="10">
        <v>221953</v>
      </c>
      <c r="G157" s="10">
        <v>202957</v>
      </c>
      <c r="H157" s="10">
        <v>186833</v>
      </c>
      <c r="I157" s="10">
        <v>170895</v>
      </c>
      <c r="J157" s="13">
        <v>157184</v>
      </c>
      <c r="K157" s="10">
        <v>144450</v>
      </c>
      <c r="L157" s="10">
        <v>133909</v>
      </c>
      <c r="M157" s="10">
        <v>125620</v>
      </c>
      <c r="N157" s="10">
        <v>120188</v>
      </c>
      <c r="O157" s="10">
        <v>121018</v>
      </c>
      <c r="P157" s="10">
        <v>120627</v>
      </c>
      <c r="Q157" s="10">
        <v>122557</v>
      </c>
      <c r="R157" s="10">
        <v>119913</v>
      </c>
      <c r="S157" s="10">
        <v>115718</v>
      </c>
      <c r="T157" s="10">
        <v>109125</v>
      </c>
      <c r="U157" s="10">
        <v>97228</v>
      </c>
      <c r="V157" s="10">
        <v>86886</v>
      </c>
      <c r="W157" s="10">
        <v>78041</v>
      </c>
      <c r="X157" s="10">
        <v>71569</v>
      </c>
      <c r="Y157" s="10">
        <v>68067</v>
      </c>
      <c r="Z157" s="10">
        <v>64312</v>
      </c>
      <c r="AA157" s="10">
        <v>61209</v>
      </c>
      <c r="AB157" s="10">
        <v>56804</v>
      </c>
      <c r="AC157" s="10">
        <v>49120</v>
      </c>
      <c r="AD157" s="10">
        <v>42355</v>
      </c>
      <c r="AE157" s="10">
        <v>36979</v>
      </c>
      <c r="AF157" s="10">
        <v>32037</v>
      </c>
      <c r="AG157" s="10">
        <v>28325</v>
      </c>
      <c r="AH157" s="10">
        <v>24955</v>
      </c>
      <c r="AI157" s="10">
        <v>21603</v>
      </c>
      <c r="AJ157" s="10">
        <v>18630</v>
      </c>
      <c r="AK157" s="10">
        <v>15834</v>
      </c>
      <c r="AL157" s="10">
        <v>14052</v>
      </c>
      <c r="AM157" s="10">
        <v>12510</v>
      </c>
      <c r="AN157" s="10">
        <v>11462</v>
      </c>
      <c r="AO157" s="10">
        <v>9800</v>
      </c>
      <c r="AP157" s="10">
        <v>8669</v>
      </c>
      <c r="AQ157" s="10">
        <v>7558</v>
      </c>
      <c r="AR157" s="10">
        <v>8018</v>
      </c>
      <c r="AS157" s="10">
        <v>8412</v>
      </c>
      <c r="AT157" s="10">
        <v>7703</v>
      </c>
      <c r="AU157" s="10">
        <v>6861</v>
      </c>
      <c r="AV157" s="10">
        <v>6154</v>
      </c>
      <c r="AW157" s="10">
        <v>5677</v>
      </c>
      <c r="AX157" s="10">
        <v>5189</v>
      </c>
    </row>
    <row r="158" spans="3:50" ht="12.75">
      <c r="C158" t="s">
        <v>23</v>
      </c>
      <c r="F158" s="10">
        <v>18601</v>
      </c>
      <c r="G158" s="10">
        <v>16969</v>
      </c>
      <c r="H158" s="10">
        <v>15532</v>
      </c>
      <c r="I158" s="10">
        <v>14199</v>
      </c>
      <c r="J158" s="13">
        <v>13567</v>
      </c>
      <c r="K158" s="10">
        <v>12801</v>
      </c>
      <c r="L158" s="10">
        <v>12028</v>
      </c>
      <c r="M158" s="10">
        <v>11088</v>
      </c>
      <c r="N158" s="10">
        <v>10297</v>
      </c>
      <c r="O158" s="10">
        <v>10421</v>
      </c>
      <c r="P158" s="10">
        <v>10927</v>
      </c>
      <c r="Q158" s="10">
        <v>12469</v>
      </c>
      <c r="R158" s="10">
        <v>12510</v>
      </c>
      <c r="S158" s="10">
        <v>12051</v>
      </c>
      <c r="T158" s="10">
        <v>11313</v>
      </c>
      <c r="U158" s="10">
        <v>10431</v>
      </c>
      <c r="V158" s="10">
        <v>9891</v>
      </c>
      <c r="W158" s="10">
        <v>9070</v>
      </c>
      <c r="X158" s="10">
        <v>8559</v>
      </c>
      <c r="Y158" s="10">
        <v>8850</v>
      </c>
      <c r="Z158" s="10">
        <v>8149</v>
      </c>
      <c r="AA158" s="10">
        <v>7662</v>
      </c>
      <c r="AB158" s="10">
        <v>7248</v>
      </c>
      <c r="AC158" s="10">
        <v>6301</v>
      </c>
      <c r="AD158" s="10">
        <v>5405</v>
      </c>
      <c r="AE158" s="10">
        <v>5209</v>
      </c>
      <c r="AF158" s="10">
        <v>5028</v>
      </c>
      <c r="AG158" s="10">
        <v>4870</v>
      </c>
      <c r="AH158" s="10">
        <v>4573</v>
      </c>
      <c r="AI158" s="10">
        <v>4365</v>
      </c>
      <c r="AJ158" s="10">
        <v>4054</v>
      </c>
      <c r="AK158" s="10">
        <v>3642</v>
      </c>
      <c r="AL158" s="10">
        <v>3012</v>
      </c>
      <c r="AM158" s="10">
        <v>2493</v>
      </c>
      <c r="AN158" s="10">
        <v>2491</v>
      </c>
      <c r="AO158" s="10">
        <v>2192</v>
      </c>
      <c r="AP158" s="10">
        <v>2199</v>
      </c>
      <c r="AQ158" s="10">
        <v>1843</v>
      </c>
      <c r="AR158" s="10">
        <v>2341</v>
      </c>
      <c r="AS158" s="10">
        <v>2726</v>
      </c>
      <c r="AT158" s="10">
        <v>2542</v>
      </c>
      <c r="AU158" s="10">
        <v>2244</v>
      </c>
      <c r="AV158" s="10">
        <v>1983</v>
      </c>
      <c r="AW158" s="10">
        <v>1936</v>
      </c>
      <c r="AX158" s="10">
        <v>1904</v>
      </c>
    </row>
    <row r="159" spans="3:50" ht="12.75">
      <c r="C159" t="s">
        <v>24</v>
      </c>
      <c r="F159" s="10">
        <v>203352</v>
      </c>
      <c r="G159" s="10">
        <v>185988</v>
      </c>
      <c r="H159" s="10">
        <v>171302</v>
      </c>
      <c r="I159" s="10">
        <v>156696</v>
      </c>
      <c r="J159" s="13">
        <v>143617</v>
      </c>
      <c r="K159" s="10">
        <v>131649</v>
      </c>
      <c r="L159" s="10">
        <v>121881</v>
      </c>
      <c r="M159" s="10">
        <v>114531</v>
      </c>
      <c r="N159" s="10">
        <v>109891</v>
      </c>
      <c r="O159" s="10">
        <v>110597</v>
      </c>
      <c r="P159" s="10">
        <v>109700</v>
      </c>
      <c r="Q159" s="10">
        <v>110089</v>
      </c>
      <c r="R159" s="10">
        <v>107403</v>
      </c>
      <c r="S159" s="10">
        <v>103666</v>
      </c>
      <c r="T159" s="10">
        <v>97812</v>
      </c>
      <c r="U159" s="10">
        <v>86797</v>
      </c>
      <c r="V159" s="10">
        <v>76995</v>
      </c>
      <c r="W159" s="10">
        <v>68972</v>
      </c>
      <c r="X159" s="10">
        <v>63011</v>
      </c>
      <c r="Y159" s="10">
        <v>59217</v>
      </c>
      <c r="Z159" s="10">
        <v>56163</v>
      </c>
      <c r="AA159" s="10">
        <v>53547</v>
      </c>
      <c r="AB159" s="10">
        <v>49556</v>
      </c>
      <c r="AC159" s="10">
        <v>42820</v>
      </c>
      <c r="AD159" s="10">
        <v>36950</v>
      </c>
      <c r="AE159" s="10">
        <v>31770</v>
      </c>
      <c r="AF159" s="10">
        <v>27008</v>
      </c>
      <c r="AG159" s="10">
        <v>23455</v>
      </c>
      <c r="AH159" s="10">
        <v>20382</v>
      </c>
      <c r="AI159" s="10">
        <v>17238</v>
      </c>
      <c r="AJ159" s="10">
        <v>14576</v>
      </c>
      <c r="AK159" s="10">
        <v>12192</v>
      </c>
      <c r="AL159" s="10">
        <v>11039</v>
      </c>
      <c r="AM159" s="10">
        <v>10017</v>
      </c>
      <c r="AN159" s="10">
        <v>8971</v>
      </c>
      <c r="AO159" s="10">
        <v>7607</v>
      </c>
      <c r="AP159" s="10">
        <v>6470</v>
      </c>
      <c r="AQ159" s="10">
        <v>5715</v>
      </c>
      <c r="AR159" s="10">
        <v>5677</v>
      </c>
      <c r="AS159" s="10">
        <v>5686</v>
      </c>
      <c r="AT159" s="10">
        <v>5160</v>
      </c>
      <c r="AU159" s="10">
        <v>4618</v>
      </c>
      <c r="AV159" s="10">
        <v>4171</v>
      </c>
      <c r="AW159" s="10">
        <v>3742</v>
      </c>
      <c r="AX159" s="10">
        <v>3284</v>
      </c>
    </row>
    <row r="160" spans="2:50" ht="12.75">
      <c r="B160" t="s">
        <v>25</v>
      </c>
      <c r="F160" s="10">
        <v>27706</v>
      </c>
      <c r="G160" s="10">
        <v>24865</v>
      </c>
      <c r="H160" s="10">
        <v>21444</v>
      </c>
      <c r="I160" s="10">
        <v>20806</v>
      </c>
      <c r="J160" s="13">
        <v>21764</v>
      </c>
      <c r="K160" s="10">
        <v>21098</v>
      </c>
      <c r="L160" s="10">
        <v>19923</v>
      </c>
      <c r="M160" s="10">
        <v>17974</v>
      </c>
      <c r="N160" s="10">
        <v>15552</v>
      </c>
      <c r="O160" s="10">
        <v>14550</v>
      </c>
      <c r="P160" s="10">
        <v>13087</v>
      </c>
      <c r="Q160" s="10">
        <v>12379</v>
      </c>
      <c r="R160" s="10">
        <v>11673</v>
      </c>
      <c r="S160" s="10">
        <v>11193</v>
      </c>
      <c r="T160" s="10">
        <v>10421</v>
      </c>
      <c r="U160" s="10">
        <v>10686</v>
      </c>
      <c r="V160" s="10">
        <v>11341</v>
      </c>
      <c r="W160" s="10">
        <v>9701</v>
      </c>
      <c r="X160" s="10">
        <v>9083</v>
      </c>
      <c r="Y160" s="10">
        <v>8308</v>
      </c>
      <c r="Z160" s="10">
        <v>7349</v>
      </c>
      <c r="AA160" s="10">
        <v>7291</v>
      </c>
      <c r="AB160" s="10">
        <v>6965</v>
      </c>
      <c r="AC160" s="10">
        <v>6081</v>
      </c>
      <c r="AD160" s="10">
        <v>5077</v>
      </c>
      <c r="AE160" s="10">
        <v>3383</v>
      </c>
      <c r="AF160" s="10">
        <v>2954</v>
      </c>
      <c r="AG160" s="10">
        <v>2452</v>
      </c>
      <c r="AH160" s="10">
        <v>2333</v>
      </c>
      <c r="AI160" s="10">
        <v>1439</v>
      </c>
      <c r="AJ160" s="10">
        <v>1318</v>
      </c>
      <c r="AK160" s="10">
        <v>1166</v>
      </c>
      <c r="AL160" s="10">
        <v>1192</v>
      </c>
      <c r="AM160" s="10">
        <v>1029</v>
      </c>
      <c r="AN160">
        <v>895</v>
      </c>
      <c r="AO160">
        <v>651</v>
      </c>
      <c r="AP160">
        <v>519</v>
      </c>
      <c r="AQ160">
        <v>399</v>
      </c>
      <c r="AR160">
        <v>319</v>
      </c>
      <c r="AS160">
        <v>265</v>
      </c>
      <c r="AT160">
        <v>227</v>
      </c>
      <c r="AU160">
        <v>193</v>
      </c>
      <c r="AV160">
        <v>159</v>
      </c>
      <c r="AW160">
        <v>137</v>
      </c>
      <c r="AX160">
        <v>113</v>
      </c>
    </row>
    <row r="161" spans="3:50" ht="12.75">
      <c r="C161" t="s">
        <v>26</v>
      </c>
      <c r="F161">
        <v>0</v>
      </c>
      <c r="G161">
        <v>0</v>
      </c>
      <c r="H161">
        <v>0</v>
      </c>
      <c r="I161">
        <v>0</v>
      </c>
      <c r="J161" s="12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</row>
    <row r="162" ht="12.75">
      <c r="C162" t="s">
        <v>28</v>
      </c>
    </row>
    <row r="163" spans="3:50" ht="12.75">
      <c r="C163" t="s">
        <v>68</v>
      </c>
      <c r="F163" s="10">
        <v>27706</v>
      </c>
      <c r="G163" s="10">
        <v>24865</v>
      </c>
      <c r="H163" s="10">
        <v>21444</v>
      </c>
      <c r="I163" s="10">
        <v>20806</v>
      </c>
      <c r="J163" s="13">
        <v>21764</v>
      </c>
      <c r="K163" s="10">
        <v>21098</v>
      </c>
      <c r="L163" s="10">
        <v>19923</v>
      </c>
      <c r="M163" s="10">
        <v>17974</v>
      </c>
      <c r="N163" s="10">
        <v>15552</v>
      </c>
      <c r="O163" s="10">
        <v>14550</v>
      </c>
      <c r="P163" s="10">
        <v>13087</v>
      </c>
      <c r="Q163" s="10">
        <v>12379</v>
      </c>
      <c r="R163" s="10">
        <v>11673</v>
      </c>
      <c r="S163" s="10">
        <v>11193</v>
      </c>
      <c r="T163" s="10">
        <v>10421</v>
      </c>
      <c r="U163" s="10">
        <v>10686</v>
      </c>
      <c r="V163" s="10">
        <v>11341</v>
      </c>
      <c r="W163" s="10">
        <v>9701</v>
      </c>
      <c r="X163" s="10">
        <v>9083</v>
      </c>
      <c r="Y163" s="10">
        <v>8308</v>
      </c>
      <c r="Z163" s="10">
        <v>7349</v>
      </c>
      <c r="AA163" s="10">
        <v>7291</v>
      </c>
      <c r="AB163" s="10">
        <v>6965</v>
      </c>
      <c r="AC163" s="10">
        <v>6081</v>
      </c>
      <c r="AD163" s="10">
        <v>5077</v>
      </c>
      <c r="AE163" s="10">
        <v>3383</v>
      </c>
      <c r="AF163" s="10">
        <v>2954</v>
      </c>
      <c r="AG163" s="10">
        <v>2452</v>
      </c>
      <c r="AH163" s="10">
        <v>2333</v>
      </c>
      <c r="AI163" s="10">
        <v>1439</v>
      </c>
      <c r="AJ163" s="10">
        <v>1318</v>
      </c>
      <c r="AK163" s="10">
        <v>1166</v>
      </c>
      <c r="AL163" s="10">
        <v>1192</v>
      </c>
      <c r="AM163" s="10">
        <v>1029</v>
      </c>
      <c r="AN163">
        <v>895</v>
      </c>
      <c r="AO163">
        <v>651</v>
      </c>
      <c r="AP163">
        <v>519</v>
      </c>
      <c r="AQ163">
        <v>399</v>
      </c>
      <c r="AR163">
        <v>319</v>
      </c>
      <c r="AS163">
        <v>265</v>
      </c>
      <c r="AT163">
        <v>227</v>
      </c>
      <c r="AU163">
        <v>193</v>
      </c>
      <c r="AV163">
        <v>159</v>
      </c>
      <c r="AW163">
        <v>137</v>
      </c>
      <c r="AX163">
        <v>113</v>
      </c>
    </row>
    <row r="165" spans="1:50" ht="12.75">
      <c r="A165" t="s">
        <v>30</v>
      </c>
      <c r="F165" s="10">
        <v>321098</v>
      </c>
      <c r="G165" s="10">
        <v>297630</v>
      </c>
      <c r="H165" s="10">
        <v>280326</v>
      </c>
      <c r="I165" s="10">
        <v>259739</v>
      </c>
      <c r="J165" s="13">
        <v>238100</v>
      </c>
      <c r="K165" s="10">
        <v>229441</v>
      </c>
      <c r="L165" s="10">
        <v>222486</v>
      </c>
      <c r="M165" s="10">
        <v>221188</v>
      </c>
      <c r="N165" s="10">
        <v>216499</v>
      </c>
      <c r="O165" s="10">
        <v>205176</v>
      </c>
      <c r="P165" s="10">
        <v>196084</v>
      </c>
      <c r="Q165" s="10">
        <v>182226</v>
      </c>
      <c r="R165" s="10">
        <v>168259</v>
      </c>
      <c r="S165" s="10">
        <v>150166</v>
      </c>
      <c r="T165" s="10">
        <v>132004</v>
      </c>
      <c r="U165" s="10">
        <v>119089</v>
      </c>
      <c r="V165" s="10">
        <v>109190</v>
      </c>
      <c r="W165" s="10">
        <v>102719</v>
      </c>
      <c r="X165" s="10">
        <v>95894</v>
      </c>
      <c r="Y165" s="10">
        <v>89007</v>
      </c>
      <c r="Z165" s="10">
        <v>83405</v>
      </c>
      <c r="AA165" s="10">
        <v>76913</v>
      </c>
      <c r="AB165" s="10">
        <v>70486</v>
      </c>
      <c r="AC165" s="10">
        <v>62834</v>
      </c>
      <c r="AD165" s="10">
        <v>53576</v>
      </c>
      <c r="AE165" s="10">
        <v>46226</v>
      </c>
      <c r="AF165" s="10">
        <v>41004</v>
      </c>
      <c r="AG165" s="10">
        <v>36582</v>
      </c>
      <c r="AH165" s="10">
        <v>32667</v>
      </c>
      <c r="AI165" s="10">
        <v>28769</v>
      </c>
      <c r="AJ165" s="10">
        <v>24766</v>
      </c>
      <c r="AK165" s="10">
        <v>21429</v>
      </c>
      <c r="AL165" s="10">
        <v>19048</v>
      </c>
      <c r="AM165" s="10">
        <v>17111</v>
      </c>
      <c r="AN165" s="10">
        <v>15233</v>
      </c>
      <c r="AO165" s="10">
        <v>13310</v>
      </c>
      <c r="AP165" s="10">
        <v>11726</v>
      </c>
      <c r="AQ165" s="10">
        <v>10174</v>
      </c>
      <c r="AR165" s="10">
        <v>7251</v>
      </c>
      <c r="AS165" s="10">
        <v>5129</v>
      </c>
      <c r="AT165" s="10">
        <v>4811</v>
      </c>
      <c r="AU165" s="10">
        <v>4695</v>
      </c>
      <c r="AV165" s="10">
        <v>4353</v>
      </c>
      <c r="AW165" s="10">
        <v>4183</v>
      </c>
      <c r="AX165" s="10">
        <v>3878</v>
      </c>
    </row>
    <row r="166" spans="2:50" ht="12.75">
      <c r="B166" t="s">
        <v>31</v>
      </c>
      <c r="F166" s="10">
        <v>258725</v>
      </c>
      <c r="G166" s="10">
        <v>242274</v>
      </c>
      <c r="H166" s="10">
        <v>227168</v>
      </c>
      <c r="I166" s="10">
        <v>210855</v>
      </c>
      <c r="J166" s="13">
        <v>192869</v>
      </c>
      <c r="K166" s="10">
        <v>186617</v>
      </c>
      <c r="L166" s="10">
        <v>180859</v>
      </c>
      <c r="M166" s="10">
        <v>182111</v>
      </c>
      <c r="N166" s="10">
        <v>177739</v>
      </c>
      <c r="O166" s="10">
        <v>165999</v>
      </c>
      <c r="P166" s="10">
        <v>157064</v>
      </c>
      <c r="Q166" s="10">
        <v>146674</v>
      </c>
      <c r="R166" s="10">
        <v>135535</v>
      </c>
      <c r="S166" s="10">
        <v>118451</v>
      </c>
      <c r="T166" s="10">
        <v>101667</v>
      </c>
      <c r="U166" s="10">
        <v>91486</v>
      </c>
      <c r="V166" s="10">
        <v>83211</v>
      </c>
      <c r="W166" s="10">
        <v>78460</v>
      </c>
      <c r="X166" s="10">
        <v>74106</v>
      </c>
      <c r="Y166" s="10">
        <v>70160</v>
      </c>
      <c r="Z166" s="10">
        <v>65454</v>
      </c>
      <c r="AA166" s="10">
        <v>59608</v>
      </c>
      <c r="AB166" s="10">
        <v>54146</v>
      </c>
      <c r="AC166" s="10">
        <v>47850</v>
      </c>
      <c r="AD166" s="10">
        <v>40543</v>
      </c>
      <c r="AE166" s="10">
        <v>34297</v>
      </c>
      <c r="AF166" s="10">
        <v>30225</v>
      </c>
      <c r="AG166" s="10">
        <v>26655</v>
      </c>
      <c r="AH166" s="10">
        <v>23865</v>
      </c>
      <c r="AI166" s="10">
        <v>19900</v>
      </c>
      <c r="AJ166" s="10">
        <v>16877</v>
      </c>
      <c r="AK166" s="10">
        <v>14225</v>
      </c>
      <c r="AL166" s="10">
        <v>12684</v>
      </c>
      <c r="AM166" s="10">
        <v>11440</v>
      </c>
      <c r="AN166" s="10">
        <v>9961</v>
      </c>
      <c r="AO166" s="10">
        <v>8729</v>
      </c>
      <c r="AP166" s="10">
        <v>7598</v>
      </c>
      <c r="AQ166" s="10">
        <v>6402</v>
      </c>
      <c r="AR166" s="10">
        <v>3748</v>
      </c>
      <c r="AS166" s="10">
        <v>2031</v>
      </c>
      <c r="AT166" s="10">
        <v>1930</v>
      </c>
      <c r="AU166" s="10">
        <v>1922</v>
      </c>
      <c r="AV166" s="10">
        <v>1826</v>
      </c>
      <c r="AW166" s="10">
        <v>1711</v>
      </c>
      <c r="AX166" s="10">
        <v>1552</v>
      </c>
    </row>
    <row r="167" spans="3:50" ht="12.75">
      <c r="C167" t="s">
        <v>32</v>
      </c>
      <c r="F167" s="10">
        <v>163397</v>
      </c>
      <c r="G167" s="10">
        <v>153965</v>
      </c>
      <c r="H167" s="10">
        <v>146652</v>
      </c>
      <c r="I167" s="10">
        <v>137604</v>
      </c>
      <c r="J167" s="13">
        <v>125481</v>
      </c>
      <c r="K167" s="10">
        <v>122543</v>
      </c>
      <c r="L167" s="10">
        <v>120330</v>
      </c>
      <c r="M167" s="10">
        <v>121982</v>
      </c>
      <c r="N167" s="10">
        <v>117230</v>
      </c>
      <c r="O167" s="10">
        <v>106919</v>
      </c>
      <c r="P167" s="10">
        <v>99329</v>
      </c>
      <c r="Q167" s="10">
        <v>90479</v>
      </c>
      <c r="R167" s="10">
        <v>83667</v>
      </c>
      <c r="S167" s="10">
        <v>73825</v>
      </c>
      <c r="T167" s="10">
        <v>67834</v>
      </c>
      <c r="U167" s="10">
        <v>62491</v>
      </c>
      <c r="V167" s="10">
        <v>56624</v>
      </c>
      <c r="W167" s="10">
        <v>53769</v>
      </c>
      <c r="X167" s="10">
        <v>51072</v>
      </c>
      <c r="Y167" s="10">
        <v>48858</v>
      </c>
      <c r="Z167" s="10">
        <v>45605</v>
      </c>
      <c r="AA167" s="10">
        <v>41154</v>
      </c>
      <c r="AB167" s="10">
        <v>36805</v>
      </c>
      <c r="AC167" s="10">
        <v>31638</v>
      </c>
      <c r="AD167" s="10">
        <v>26383</v>
      </c>
      <c r="AE167" s="10">
        <v>21744</v>
      </c>
      <c r="AF167" s="10">
        <v>18731</v>
      </c>
      <c r="AG167" s="10">
        <v>16259</v>
      </c>
      <c r="AH167" s="10">
        <v>13953</v>
      </c>
      <c r="AI167" s="10">
        <v>11534</v>
      </c>
      <c r="AJ167" s="10">
        <v>9403</v>
      </c>
      <c r="AK167" s="10">
        <v>7541</v>
      </c>
      <c r="AL167" s="10">
        <v>6537</v>
      </c>
      <c r="AM167" s="10">
        <v>5920</v>
      </c>
      <c r="AN167" s="10">
        <v>5359</v>
      </c>
      <c r="AO167" s="10">
        <v>4811</v>
      </c>
      <c r="AP167" s="10">
        <v>4108</v>
      </c>
      <c r="AQ167" s="10">
        <v>3225</v>
      </c>
      <c r="AR167" s="10">
        <v>1255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</row>
    <row r="168" spans="3:50" ht="12.75">
      <c r="C168" t="s">
        <v>33</v>
      </c>
      <c r="F168">
        <v>181</v>
      </c>
      <c r="G168">
        <v>176</v>
      </c>
      <c r="H168">
        <v>184</v>
      </c>
      <c r="I168">
        <v>176</v>
      </c>
      <c r="J168" s="12">
        <v>168</v>
      </c>
      <c r="K168">
        <v>158</v>
      </c>
      <c r="L168">
        <v>156</v>
      </c>
      <c r="M168">
        <v>163</v>
      </c>
      <c r="N168">
        <v>170</v>
      </c>
      <c r="O168">
        <v>180</v>
      </c>
      <c r="P168">
        <v>199</v>
      </c>
      <c r="Q168">
        <v>208</v>
      </c>
      <c r="R168">
        <v>207</v>
      </c>
      <c r="S168">
        <v>198</v>
      </c>
      <c r="T168">
        <v>183</v>
      </c>
      <c r="U168">
        <v>173</v>
      </c>
      <c r="V168">
        <v>161</v>
      </c>
      <c r="W168">
        <v>147</v>
      </c>
      <c r="X168">
        <v>135</v>
      </c>
      <c r="Y168">
        <v>134</v>
      </c>
      <c r="Z168">
        <v>141</v>
      </c>
      <c r="AA168">
        <v>139</v>
      </c>
      <c r="AB168">
        <v>109</v>
      </c>
      <c r="AC168">
        <v>87</v>
      </c>
      <c r="AD168">
        <v>76</v>
      </c>
      <c r="AE168">
        <v>65</v>
      </c>
      <c r="AF168">
        <v>54</v>
      </c>
      <c r="AG168">
        <v>45</v>
      </c>
      <c r="AH168">
        <v>43</v>
      </c>
      <c r="AI168">
        <v>37</v>
      </c>
      <c r="AJ168">
        <v>27</v>
      </c>
      <c r="AK168">
        <v>22</v>
      </c>
      <c r="AL168">
        <v>19</v>
      </c>
      <c r="AM168">
        <v>17</v>
      </c>
      <c r="AN168">
        <v>15</v>
      </c>
      <c r="AO168">
        <v>12</v>
      </c>
      <c r="AP168">
        <v>10</v>
      </c>
      <c r="AQ168">
        <v>10</v>
      </c>
      <c r="AR168">
        <v>8</v>
      </c>
      <c r="AS168">
        <v>7</v>
      </c>
      <c r="AT168">
        <v>7</v>
      </c>
      <c r="AU168">
        <v>6</v>
      </c>
      <c r="AV168">
        <v>6</v>
      </c>
      <c r="AW168">
        <v>5</v>
      </c>
      <c r="AX168">
        <v>6</v>
      </c>
    </row>
    <row r="169" spans="3:50" ht="12.75">
      <c r="C169" t="s">
        <v>34</v>
      </c>
      <c r="F169" s="10">
        <v>60939</v>
      </c>
      <c r="G169" s="10">
        <v>56399</v>
      </c>
      <c r="H169" s="10">
        <v>52113</v>
      </c>
      <c r="I169" s="10">
        <v>47137</v>
      </c>
      <c r="J169" s="13">
        <v>43424</v>
      </c>
      <c r="K169" s="10">
        <v>41353</v>
      </c>
      <c r="L169" s="10">
        <v>38420</v>
      </c>
      <c r="M169" s="10">
        <v>38330</v>
      </c>
      <c r="N169" s="10">
        <v>38283</v>
      </c>
      <c r="O169" s="10">
        <v>36819</v>
      </c>
      <c r="P169" s="10">
        <v>35702</v>
      </c>
      <c r="Q169" s="10">
        <v>34527</v>
      </c>
      <c r="R169" s="10">
        <v>31342</v>
      </c>
      <c r="S169" s="10">
        <v>24870</v>
      </c>
      <c r="T169" s="10">
        <v>15837</v>
      </c>
      <c r="U169" s="10">
        <v>12567</v>
      </c>
      <c r="V169" s="10">
        <v>10981</v>
      </c>
      <c r="W169" s="10">
        <v>9677</v>
      </c>
      <c r="X169" s="10">
        <v>8803</v>
      </c>
      <c r="Y169" s="10">
        <v>7952</v>
      </c>
      <c r="Z169" s="10">
        <v>7413</v>
      </c>
      <c r="AA169" s="10">
        <v>6912</v>
      </c>
      <c r="AB169" s="10">
        <v>6304</v>
      </c>
      <c r="AC169" s="10">
        <v>6086</v>
      </c>
      <c r="AD169" s="10">
        <v>5006</v>
      </c>
      <c r="AE169" s="10">
        <v>4347</v>
      </c>
      <c r="AF169" s="10">
        <v>3875</v>
      </c>
      <c r="AG169" s="10">
        <v>3708</v>
      </c>
      <c r="AH169" s="10">
        <v>3568</v>
      </c>
      <c r="AI169" s="10">
        <v>2747</v>
      </c>
      <c r="AJ169" s="10">
        <v>2404</v>
      </c>
      <c r="AK169" s="10">
        <v>2065</v>
      </c>
      <c r="AL169" s="10">
        <v>2063</v>
      </c>
      <c r="AM169" s="10">
        <v>1882</v>
      </c>
      <c r="AN169" s="10">
        <v>1423</v>
      </c>
      <c r="AO169" s="10">
        <v>1148</v>
      </c>
      <c r="AP169">
        <v>918</v>
      </c>
      <c r="AQ169">
        <v>823</v>
      </c>
      <c r="AR169">
        <v>477</v>
      </c>
      <c r="AS169">
        <v>244</v>
      </c>
      <c r="AT169">
        <v>228</v>
      </c>
      <c r="AU169">
        <v>225</v>
      </c>
      <c r="AV169">
        <v>188</v>
      </c>
      <c r="AW169">
        <v>122</v>
      </c>
      <c r="AX169">
        <v>80</v>
      </c>
    </row>
    <row r="170" spans="3:50" ht="12.75">
      <c r="C170" t="s">
        <v>35</v>
      </c>
      <c r="D170" t="s">
        <v>36</v>
      </c>
      <c r="F170" s="10">
        <v>59313</v>
      </c>
      <c r="G170" s="10">
        <v>55200</v>
      </c>
      <c r="H170" s="10">
        <v>51029</v>
      </c>
      <c r="I170" s="10">
        <v>46234</v>
      </c>
      <c r="J170" s="13">
        <v>42853</v>
      </c>
      <c r="K170" s="10">
        <v>41077</v>
      </c>
      <c r="L170" s="10">
        <v>38330</v>
      </c>
      <c r="M170" s="10">
        <v>38330</v>
      </c>
      <c r="N170" s="10">
        <v>38283</v>
      </c>
      <c r="O170" s="10">
        <v>36819</v>
      </c>
      <c r="P170" s="10">
        <v>35702</v>
      </c>
      <c r="Q170" s="10">
        <v>34527</v>
      </c>
      <c r="R170" s="10">
        <v>31342</v>
      </c>
      <c r="S170" s="10">
        <v>24870</v>
      </c>
      <c r="T170" s="10">
        <v>15837</v>
      </c>
      <c r="U170" s="10">
        <v>12567</v>
      </c>
      <c r="V170" s="10">
        <v>10981</v>
      </c>
      <c r="W170" s="10">
        <v>9677</v>
      </c>
      <c r="X170" s="10">
        <v>8803</v>
      </c>
      <c r="Y170" s="10">
        <v>7952</v>
      </c>
      <c r="Z170" s="10">
        <v>7413</v>
      </c>
      <c r="AA170" s="10">
        <v>6912</v>
      </c>
      <c r="AB170" s="10">
        <v>6304</v>
      </c>
      <c r="AC170" s="10">
        <v>6086</v>
      </c>
      <c r="AD170" s="10">
        <v>5006</v>
      </c>
      <c r="AE170" s="10">
        <v>4347</v>
      </c>
      <c r="AF170" s="10">
        <v>3875</v>
      </c>
      <c r="AG170" s="10">
        <v>3708</v>
      </c>
      <c r="AH170" s="10">
        <v>3568</v>
      </c>
      <c r="AI170" s="10">
        <v>2747</v>
      </c>
      <c r="AJ170" s="10">
        <v>2404</v>
      </c>
      <c r="AK170" s="10">
        <v>2065</v>
      </c>
      <c r="AL170" s="10">
        <v>2063</v>
      </c>
      <c r="AM170" s="10">
        <v>1882</v>
      </c>
      <c r="AN170" s="10">
        <v>1423</v>
      </c>
      <c r="AO170" s="10">
        <v>1120</v>
      </c>
      <c r="AP170">
        <v>882</v>
      </c>
      <c r="AQ170">
        <v>786</v>
      </c>
      <c r="AR170">
        <v>351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</row>
    <row r="171" spans="4:50" ht="12.75">
      <c r="D171" t="s">
        <v>37</v>
      </c>
      <c r="F171">
        <v>382</v>
      </c>
      <c r="G171">
        <v>355</v>
      </c>
      <c r="H171">
        <v>289</v>
      </c>
      <c r="I171">
        <v>264</v>
      </c>
      <c r="J171" s="12">
        <v>255</v>
      </c>
      <c r="K171">
        <v>151</v>
      </c>
      <c r="L171">
        <v>40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</row>
    <row r="172" spans="4:50" ht="12.75">
      <c r="D172" t="s">
        <v>38</v>
      </c>
      <c r="F172" s="10">
        <v>1244</v>
      </c>
      <c r="G172">
        <v>844</v>
      </c>
      <c r="H172">
        <v>795</v>
      </c>
      <c r="I172">
        <v>639</v>
      </c>
      <c r="J172" s="12">
        <v>317</v>
      </c>
      <c r="K172">
        <v>125</v>
      </c>
      <c r="L172">
        <v>51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</row>
    <row r="173" spans="4:50" ht="12.75">
      <c r="D173" t="s">
        <v>39</v>
      </c>
      <c r="F173">
        <v>0</v>
      </c>
      <c r="G173">
        <v>0</v>
      </c>
      <c r="H173">
        <v>0</v>
      </c>
      <c r="I173">
        <v>0</v>
      </c>
      <c r="J173" s="12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28</v>
      </c>
      <c r="AP173">
        <v>37</v>
      </c>
      <c r="AQ173">
        <v>36</v>
      </c>
      <c r="AR173">
        <v>126</v>
      </c>
      <c r="AS173">
        <v>244</v>
      </c>
      <c r="AT173">
        <v>228</v>
      </c>
      <c r="AU173">
        <v>225</v>
      </c>
      <c r="AV173">
        <v>188</v>
      </c>
      <c r="AW173">
        <v>122</v>
      </c>
      <c r="AX173">
        <v>80</v>
      </c>
    </row>
    <row r="174" spans="3:50" ht="12.75">
      <c r="C174" t="s">
        <v>40</v>
      </c>
      <c r="F174" s="10">
        <v>13134</v>
      </c>
      <c r="G174" s="10">
        <v>11969</v>
      </c>
      <c r="H174" s="10">
        <v>10723</v>
      </c>
      <c r="I174" s="10">
        <v>9387</v>
      </c>
      <c r="J174" s="13">
        <v>8789</v>
      </c>
      <c r="K174" s="10">
        <v>8647</v>
      </c>
      <c r="L174" s="10">
        <v>8857</v>
      </c>
      <c r="M174" s="10">
        <v>8888</v>
      </c>
      <c r="N174" s="10">
        <v>8969</v>
      </c>
      <c r="O174" s="10">
        <v>9301</v>
      </c>
      <c r="P174" s="10">
        <v>9221</v>
      </c>
      <c r="Q174" s="10">
        <v>9525</v>
      </c>
      <c r="R174" s="10">
        <v>9163</v>
      </c>
      <c r="S174" s="10">
        <v>9083</v>
      </c>
      <c r="T174" s="10">
        <v>8169</v>
      </c>
      <c r="U174" s="10">
        <v>7373</v>
      </c>
      <c r="V174" s="10">
        <v>6999</v>
      </c>
      <c r="W174" s="10">
        <v>6751</v>
      </c>
      <c r="X174" s="10">
        <v>6311</v>
      </c>
      <c r="Y174" s="10">
        <v>5699</v>
      </c>
      <c r="Z174" s="10">
        <v>4906</v>
      </c>
      <c r="AA174" s="10">
        <v>4554</v>
      </c>
      <c r="AB174" s="10">
        <v>4297</v>
      </c>
      <c r="AC174" s="10">
        <v>3824</v>
      </c>
      <c r="AD174" s="10">
        <v>3313</v>
      </c>
      <c r="AE174" s="10">
        <v>2939</v>
      </c>
      <c r="AF174" s="10">
        <v>2596</v>
      </c>
      <c r="AG174" s="10">
        <v>2333</v>
      </c>
      <c r="AH174" s="10">
        <v>2172</v>
      </c>
      <c r="AI174" s="10">
        <v>2097</v>
      </c>
      <c r="AJ174" s="10">
        <v>1990</v>
      </c>
      <c r="AK174" s="10">
        <v>1770</v>
      </c>
      <c r="AL174" s="10">
        <v>1543</v>
      </c>
      <c r="AM174" s="10">
        <v>1372</v>
      </c>
      <c r="AN174" s="10">
        <v>1251</v>
      </c>
      <c r="AO174" s="10">
        <v>1194</v>
      </c>
      <c r="AP174" s="10">
        <v>1160</v>
      </c>
      <c r="AQ174" s="10">
        <v>1022</v>
      </c>
      <c r="AR174">
        <v>811</v>
      </c>
      <c r="AS174">
        <v>623</v>
      </c>
      <c r="AT174">
        <v>596</v>
      </c>
      <c r="AU174">
        <v>638</v>
      </c>
      <c r="AV174">
        <v>642</v>
      </c>
      <c r="AW174">
        <v>625</v>
      </c>
      <c r="AX174">
        <v>549</v>
      </c>
    </row>
    <row r="175" spans="3:50" ht="12.75">
      <c r="C175" t="s">
        <v>41</v>
      </c>
      <c r="F175">
        <v>33</v>
      </c>
      <c r="G175">
        <v>33</v>
      </c>
      <c r="H175">
        <v>34</v>
      </c>
      <c r="I175">
        <v>35</v>
      </c>
      <c r="J175" s="12">
        <v>36</v>
      </c>
      <c r="K175">
        <v>39</v>
      </c>
      <c r="L175">
        <v>42</v>
      </c>
      <c r="M175">
        <v>46</v>
      </c>
      <c r="N175">
        <v>49</v>
      </c>
      <c r="O175">
        <v>53</v>
      </c>
      <c r="P175">
        <v>58</v>
      </c>
      <c r="Q175">
        <v>60</v>
      </c>
      <c r="R175">
        <v>61</v>
      </c>
      <c r="S175">
        <v>57</v>
      </c>
      <c r="T175">
        <v>52</v>
      </c>
      <c r="U175">
        <v>53</v>
      </c>
      <c r="V175">
        <v>53</v>
      </c>
      <c r="W175">
        <v>54</v>
      </c>
      <c r="X175">
        <v>52</v>
      </c>
      <c r="Y175">
        <v>54</v>
      </c>
      <c r="Z175">
        <v>50</v>
      </c>
      <c r="AA175">
        <v>61</v>
      </c>
      <c r="AB175">
        <v>55</v>
      </c>
      <c r="AC175">
        <v>54</v>
      </c>
      <c r="AD175">
        <v>53</v>
      </c>
      <c r="AE175">
        <v>52</v>
      </c>
      <c r="AF175">
        <v>51</v>
      </c>
      <c r="AG175">
        <v>48</v>
      </c>
      <c r="AH175">
        <v>46</v>
      </c>
      <c r="AI175">
        <v>43</v>
      </c>
      <c r="AJ175">
        <v>38</v>
      </c>
      <c r="AK175">
        <v>31</v>
      </c>
      <c r="AL175">
        <v>36</v>
      </c>
      <c r="AM175">
        <v>30</v>
      </c>
      <c r="AN175">
        <v>23</v>
      </c>
      <c r="AO175">
        <v>30</v>
      </c>
      <c r="AP175">
        <v>26</v>
      </c>
      <c r="AQ175">
        <v>23</v>
      </c>
      <c r="AR175">
        <v>20</v>
      </c>
      <c r="AS175">
        <v>14</v>
      </c>
      <c r="AT175">
        <v>10</v>
      </c>
      <c r="AU175">
        <v>9</v>
      </c>
      <c r="AV175">
        <v>9</v>
      </c>
      <c r="AW175">
        <v>9</v>
      </c>
      <c r="AX175">
        <v>5</v>
      </c>
    </row>
    <row r="176" spans="3:50" ht="12.75">
      <c r="C176" t="s">
        <v>42</v>
      </c>
      <c r="F176" s="10">
        <v>18567</v>
      </c>
      <c r="G176" s="10">
        <v>17382</v>
      </c>
      <c r="H176" s="10">
        <v>15206</v>
      </c>
      <c r="I176" s="10">
        <v>14395</v>
      </c>
      <c r="J176" s="13">
        <v>13304</v>
      </c>
      <c r="K176" s="10">
        <v>12476</v>
      </c>
      <c r="L176" s="10">
        <v>11771</v>
      </c>
      <c r="M176" s="10">
        <v>11455</v>
      </c>
      <c r="N176" s="10">
        <v>11836</v>
      </c>
      <c r="O176" s="10">
        <v>11541</v>
      </c>
      <c r="P176" s="10">
        <v>11436</v>
      </c>
      <c r="Q176" s="10">
        <v>10744</v>
      </c>
      <c r="R176" s="10">
        <v>9990</v>
      </c>
      <c r="S176" s="10">
        <v>9437</v>
      </c>
      <c r="T176" s="10">
        <v>8749</v>
      </c>
      <c r="U176" s="10">
        <v>8097</v>
      </c>
      <c r="V176" s="10">
        <v>7650</v>
      </c>
      <c r="W176" s="10">
        <v>7346</v>
      </c>
      <c r="X176" s="10">
        <v>7031</v>
      </c>
      <c r="Y176" s="10">
        <v>6770</v>
      </c>
      <c r="Z176" s="10">
        <v>6637</v>
      </c>
      <c r="AA176" s="10">
        <v>6144</v>
      </c>
      <c r="AB176" s="10">
        <v>5804</v>
      </c>
      <c r="AC176" s="10">
        <v>5297</v>
      </c>
      <c r="AD176" s="10">
        <v>4879</v>
      </c>
      <c r="AE176" s="10">
        <v>4328</v>
      </c>
      <c r="AF176" s="10">
        <v>4151</v>
      </c>
      <c r="AG176" s="10">
        <v>3562</v>
      </c>
      <c r="AH176" s="10">
        <v>3452</v>
      </c>
      <c r="AI176" s="10">
        <v>2886</v>
      </c>
      <c r="AJ176" s="10">
        <v>2498</v>
      </c>
      <c r="AK176" s="10">
        <v>2288</v>
      </c>
      <c r="AL176" s="10">
        <v>1979</v>
      </c>
      <c r="AM176" s="10">
        <v>1721</v>
      </c>
      <c r="AN176" s="10">
        <v>1504</v>
      </c>
      <c r="AO176" s="10">
        <v>1287</v>
      </c>
      <c r="AP176" s="10">
        <v>1165</v>
      </c>
      <c r="AQ176" s="10">
        <v>1110</v>
      </c>
      <c r="AR176" s="10">
        <v>1021</v>
      </c>
      <c r="AS176" s="10">
        <v>1004</v>
      </c>
      <c r="AT176">
        <v>957</v>
      </c>
      <c r="AU176">
        <v>918</v>
      </c>
      <c r="AV176">
        <v>867</v>
      </c>
      <c r="AW176">
        <v>842</v>
      </c>
      <c r="AX176">
        <v>810</v>
      </c>
    </row>
    <row r="177" spans="3:50" ht="12.75">
      <c r="C177" t="s">
        <v>43</v>
      </c>
      <c r="F177">
        <v>100</v>
      </c>
      <c r="G177">
        <v>95</v>
      </c>
      <c r="H177">
        <v>94</v>
      </c>
      <c r="I177">
        <v>91</v>
      </c>
      <c r="J177" s="12">
        <v>80</v>
      </c>
      <c r="K177">
        <v>61</v>
      </c>
      <c r="L177">
        <v>55</v>
      </c>
      <c r="M177">
        <v>52</v>
      </c>
      <c r="N177">
        <v>55</v>
      </c>
      <c r="O177">
        <v>63</v>
      </c>
      <c r="P177">
        <v>65</v>
      </c>
      <c r="Q177">
        <v>56</v>
      </c>
      <c r="R177">
        <v>66</v>
      </c>
      <c r="S177">
        <v>70</v>
      </c>
      <c r="T177">
        <v>70</v>
      </c>
      <c r="U177">
        <v>64</v>
      </c>
      <c r="V177">
        <v>64</v>
      </c>
      <c r="W177">
        <v>65</v>
      </c>
      <c r="X177">
        <v>65</v>
      </c>
      <c r="Y177">
        <v>66</v>
      </c>
      <c r="Z177">
        <v>69</v>
      </c>
      <c r="AA177">
        <v>70</v>
      </c>
      <c r="AB177">
        <v>72</v>
      </c>
      <c r="AC177">
        <v>73</v>
      </c>
      <c r="AD177">
        <v>68</v>
      </c>
      <c r="AE177">
        <v>71</v>
      </c>
      <c r="AF177">
        <v>71</v>
      </c>
      <c r="AG177">
        <v>75</v>
      </c>
      <c r="AH177">
        <v>71</v>
      </c>
      <c r="AI177">
        <v>77</v>
      </c>
      <c r="AJ177">
        <v>78</v>
      </c>
      <c r="AK177">
        <v>81</v>
      </c>
      <c r="AL177">
        <v>76</v>
      </c>
      <c r="AM177">
        <v>73</v>
      </c>
      <c r="AN177">
        <v>64</v>
      </c>
      <c r="AO177">
        <v>55</v>
      </c>
      <c r="AP177">
        <v>48</v>
      </c>
      <c r="AQ177">
        <v>34</v>
      </c>
      <c r="AR177">
        <v>19</v>
      </c>
      <c r="AS177">
        <v>13</v>
      </c>
      <c r="AT177">
        <v>9</v>
      </c>
      <c r="AU177">
        <v>8</v>
      </c>
      <c r="AV177">
        <v>6</v>
      </c>
      <c r="AW177">
        <v>5</v>
      </c>
      <c r="AX177">
        <v>4</v>
      </c>
    </row>
    <row r="178" spans="4:50" ht="12.75">
      <c r="D178" t="s">
        <v>44</v>
      </c>
      <c r="F178">
        <v>0</v>
      </c>
      <c r="G178">
        <v>0</v>
      </c>
      <c r="H178">
        <v>0</v>
      </c>
      <c r="I178">
        <v>0</v>
      </c>
      <c r="J178" s="12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439</v>
      </c>
      <c r="AK178">
        <v>428</v>
      </c>
      <c r="AL178">
        <v>430</v>
      </c>
      <c r="AM178">
        <v>426</v>
      </c>
      <c r="AN178">
        <v>322</v>
      </c>
      <c r="AO178">
        <v>193</v>
      </c>
      <c r="AP178">
        <v>162</v>
      </c>
      <c r="AQ178">
        <v>156</v>
      </c>
      <c r="AR178">
        <v>137</v>
      </c>
      <c r="AS178">
        <v>125</v>
      </c>
      <c r="AT178">
        <v>123</v>
      </c>
      <c r="AU178">
        <v>117</v>
      </c>
      <c r="AV178">
        <v>108</v>
      </c>
      <c r="AW178">
        <v>103</v>
      </c>
      <c r="AX178">
        <v>98</v>
      </c>
    </row>
    <row r="179" spans="4:50" ht="12.75">
      <c r="D179" t="s">
        <v>45</v>
      </c>
      <c r="F179" s="10">
        <v>1211</v>
      </c>
      <c r="G179" s="10">
        <v>1165</v>
      </c>
      <c r="H179" s="10">
        <v>1135</v>
      </c>
      <c r="I179" s="10">
        <v>1006</v>
      </c>
      <c r="J179" s="12">
        <v>657</v>
      </c>
      <c r="K179">
        <v>466</v>
      </c>
      <c r="L179">
        <v>380</v>
      </c>
      <c r="M179">
        <v>346</v>
      </c>
      <c r="N179">
        <v>340</v>
      </c>
      <c r="O179">
        <v>308</v>
      </c>
      <c r="P179">
        <v>310</v>
      </c>
      <c r="Q179">
        <v>319</v>
      </c>
      <c r="R179">
        <v>303</v>
      </c>
      <c r="S179">
        <v>279</v>
      </c>
      <c r="T179">
        <v>247</v>
      </c>
      <c r="U179">
        <v>224</v>
      </c>
      <c r="V179">
        <v>206</v>
      </c>
      <c r="W179">
        <v>197</v>
      </c>
      <c r="X179">
        <v>184</v>
      </c>
      <c r="Y179">
        <v>180</v>
      </c>
      <c r="Z179">
        <v>166</v>
      </c>
      <c r="AA179">
        <v>155</v>
      </c>
      <c r="AB179">
        <v>351</v>
      </c>
      <c r="AC179">
        <v>395</v>
      </c>
      <c r="AD179">
        <v>416</v>
      </c>
      <c r="AE179">
        <v>418</v>
      </c>
      <c r="AF179">
        <v>387</v>
      </c>
      <c r="AG179">
        <v>359</v>
      </c>
      <c r="AH179">
        <v>341</v>
      </c>
      <c r="AI179">
        <v>283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</row>
    <row r="180" spans="4:50" ht="12.75">
      <c r="D180" t="s">
        <v>46</v>
      </c>
      <c r="F180">
        <v>0</v>
      </c>
      <c r="G180">
        <v>0</v>
      </c>
      <c r="H180">
        <v>0</v>
      </c>
      <c r="I180">
        <v>0</v>
      </c>
      <c r="J180" s="12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9</v>
      </c>
      <c r="T180">
        <v>17</v>
      </c>
      <c r="U180">
        <v>20</v>
      </c>
      <c r="V180">
        <v>36</v>
      </c>
      <c r="W180">
        <v>41</v>
      </c>
      <c r="X180">
        <v>44</v>
      </c>
      <c r="Y180">
        <v>35</v>
      </c>
      <c r="Z180">
        <v>95</v>
      </c>
      <c r="AA180">
        <v>94</v>
      </c>
      <c r="AB180">
        <v>57</v>
      </c>
      <c r="AC180">
        <v>109</v>
      </c>
      <c r="AD180">
        <v>103</v>
      </c>
      <c r="AE180">
        <v>85</v>
      </c>
      <c r="AF180">
        <v>76</v>
      </c>
      <c r="AG180">
        <v>69</v>
      </c>
      <c r="AH180">
        <v>57</v>
      </c>
      <c r="AI180">
        <v>54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</row>
    <row r="181" spans="4:50" ht="12.75">
      <c r="D181" t="s">
        <v>47</v>
      </c>
      <c r="F181" s="10">
        <v>1162</v>
      </c>
      <c r="G181" s="10">
        <v>1091</v>
      </c>
      <c r="H181" s="10">
        <v>1027</v>
      </c>
      <c r="I181" s="10">
        <v>1024</v>
      </c>
      <c r="J181" s="12">
        <v>930</v>
      </c>
      <c r="K181">
        <v>874</v>
      </c>
      <c r="L181">
        <v>848</v>
      </c>
      <c r="M181">
        <v>849</v>
      </c>
      <c r="N181">
        <v>806</v>
      </c>
      <c r="O181">
        <v>814</v>
      </c>
      <c r="P181">
        <v>743</v>
      </c>
      <c r="Q181">
        <v>757</v>
      </c>
      <c r="R181">
        <v>736</v>
      </c>
      <c r="S181">
        <v>625</v>
      </c>
      <c r="T181">
        <v>509</v>
      </c>
      <c r="U181">
        <v>426</v>
      </c>
      <c r="V181">
        <v>438</v>
      </c>
      <c r="W181">
        <v>412</v>
      </c>
      <c r="X181">
        <v>410</v>
      </c>
      <c r="Y181">
        <v>414</v>
      </c>
      <c r="Z181">
        <v>373</v>
      </c>
      <c r="AA181">
        <v>325</v>
      </c>
      <c r="AB181">
        <v>293</v>
      </c>
      <c r="AC181">
        <v>287</v>
      </c>
      <c r="AD181">
        <v>245</v>
      </c>
      <c r="AE181">
        <v>246</v>
      </c>
      <c r="AF181">
        <v>234</v>
      </c>
      <c r="AG181">
        <v>197</v>
      </c>
      <c r="AH181">
        <v>163</v>
      </c>
      <c r="AI181">
        <v>142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</row>
    <row r="182" spans="3:50" ht="12.75">
      <c r="C182" t="s">
        <v>48</v>
      </c>
      <c r="F182">
        <v>0</v>
      </c>
      <c r="G182">
        <v>0</v>
      </c>
      <c r="H182">
        <v>0</v>
      </c>
      <c r="I182">
        <v>0</v>
      </c>
      <c r="J182" s="1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</row>
    <row r="183" spans="2:50" ht="12.75">
      <c r="B183" t="s">
        <v>52</v>
      </c>
      <c r="F183" s="10">
        <v>62373</v>
      </c>
      <c r="G183" s="10">
        <v>55356</v>
      </c>
      <c r="H183" s="10">
        <v>53158</v>
      </c>
      <c r="I183" s="10">
        <v>48885</v>
      </c>
      <c r="J183" s="13">
        <v>45232</v>
      </c>
      <c r="K183" s="10">
        <v>42824</v>
      </c>
      <c r="L183" s="10">
        <v>41627</v>
      </c>
      <c r="M183" s="10">
        <v>39077</v>
      </c>
      <c r="N183" s="10">
        <v>38760</v>
      </c>
      <c r="O183" s="10">
        <v>39177</v>
      </c>
      <c r="P183" s="10">
        <v>39020</v>
      </c>
      <c r="Q183" s="10">
        <v>35552</v>
      </c>
      <c r="R183" s="10">
        <v>32724</v>
      </c>
      <c r="S183" s="10">
        <v>31715</v>
      </c>
      <c r="T183" s="10">
        <v>30338</v>
      </c>
      <c r="U183" s="10">
        <v>27603</v>
      </c>
      <c r="V183" s="10">
        <v>25979</v>
      </c>
      <c r="W183" s="10">
        <v>24259</v>
      </c>
      <c r="X183" s="10">
        <v>21789</v>
      </c>
      <c r="Y183" s="10">
        <v>18847</v>
      </c>
      <c r="Z183" s="10">
        <v>17951</v>
      </c>
      <c r="AA183" s="10">
        <v>17306</v>
      </c>
      <c r="AB183" s="10">
        <v>16340</v>
      </c>
      <c r="AC183" s="10">
        <v>14984</v>
      </c>
      <c r="AD183" s="10">
        <v>13033</v>
      </c>
      <c r="AE183" s="10">
        <v>11929</v>
      </c>
      <c r="AF183" s="10">
        <v>10779</v>
      </c>
      <c r="AG183" s="10">
        <v>9927</v>
      </c>
      <c r="AH183" s="10">
        <v>8802</v>
      </c>
      <c r="AI183" s="10">
        <v>8869</v>
      </c>
      <c r="AJ183" s="10">
        <v>7889</v>
      </c>
      <c r="AK183" s="10">
        <v>7204</v>
      </c>
      <c r="AL183" s="10">
        <v>6364</v>
      </c>
      <c r="AM183" s="10">
        <v>5670</v>
      </c>
      <c r="AN183" s="10">
        <v>5272</v>
      </c>
      <c r="AO183" s="10">
        <v>4581</v>
      </c>
      <c r="AP183" s="10">
        <v>4128</v>
      </c>
      <c r="AQ183" s="10">
        <v>3771</v>
      </c>
      <c r="AR183" s="10">
        <v>3503</v>
      </c>
      <c r="AS183" s="10">
        <v>3098</v>
      </c>
      <c r="AT183" s="10">
        <v>2882</v>
      </c>
      <c r="AU183" s="10">
        <v>2773</v>
      </c>
      <c r="AV183" s="10">
        <v>2528</v>
      </c>
      <c r="AW183" s="10">
        <v>2472</v>
      </c>
      <c r="AX183" s="10">
        <v>2326</v>
      </c>
    </row>
    <row r="184" spans="3:50" ht="12.75">
      <c r="C184" t="s">
        <v>53</v>
      </c>
      <c r="F184">
        <v>34</v>
      </c>
      <c r="G184">
        <v>32</v>
      </c>
      <c r="H184">
        <v>32</v>
      </c>
      <c r="I184">
        <v>24</v>
      </c>
      <c r="J184" s="12">
        <v>19</v>
      </c>
      <c r="K184">
        <v>19</v>
      </c>
      <c r="L184">
        <v>21</v>
      </c>
      <c r="M184">
        <v>23</v>
      </c>
      <c r="N184">
        <v>22</v>
      </c>
      <c r="O184">
        <v>21</v>
      </c>
      <c r="P184">
        <v>22</v>
      </c>
      <c r="Q184">
        <v>22</v>
      </c>
      <c r="R184">
        <v>29</v>
      </c>
      <c r="S184">
        <v>28</v>
      </c>
      <c r="T184">
        <v>26</v>
      </c>
      <c r="U184">
        <v>27</v>
      </c>
      <c r="V184">
        <v>27</v>
      </c>
      <c r="W184">
        <v>25</v>
      </c>
      <c r="X184">
        <v>25</v>
      </c>
      <c r="Y184">
        <v>24</v>
      </c>
      <c r="Z184">
        <v>26</v>
      </c>
      <c r="AA184">
        <v>29</v>
      </c>
      <c r="AB184">
        <v>29</v>
      </c>
      <c r="AC184">
        <v>27</v>
      </c>
      <c r="AD184">
        <v>26</v>
      </c>
      <c r="AE184">
        <v>33</v>
      </c>
      <c r="AF184">
        <v>54</v>
      </c>
      <c r="AG184">
        <v>51</v>
      </c>
      <c r="AH184">
        <v>50</v>
      </c>
      <c r="AI184">
        <v>53</v>
      </c>
      <c r="AJ184">
        <v>52</v>
      </c>
      <c r="AK184">
        <v>51</v>
      </c>
      <c r="AL184">
        <v>49</v>
      </c>
      <c r="AM184">
        <v>52</v>
      </c>
      <c r="AN184">
        <v>50</v>
      </c>
      <c r="AO184">
        <v>47</v>
      </c>
      <c r="AP184">
        <v>44</v>
      </c>
      <c r="AQ184">
        <v>40</v>
      </c>
      <c r="AR184">
        <v>40</v>
      </c>
      <c r="AS184">
        <v>39</v>
      </c>
      <c r="AT184">
        <v>39</v>
      </c>
      <c r="AU184">
        <v>38</v>
      </c>
      <c r="AV184">
        <v>35</v>
      </c>
      <c r="AW184">
        <v>35</v>
      </c>
      <c r="AX184">
        <v>31</v>
      </c>
    </row>
    <row r="185" spans="3:50" ht="12.75">
      <c r="C185" t="s">
        <v>33</v>
      </c>
      <c r="F185" s="10">
        <v>6402</v>
      </c>
      <c r="G185" s="10">
        <v>5783</v>
      </c>
      <c r="H185" s="10">
        <v>6082</v>
      </c>
      <c r="I185" s="10">
        <v>5453</v>
      </c>
      <c r="J185" s="13">
        <v>5158</v>
      </c>
      <c r="K185" s="10">
        <v>5050</v>
      </c>
      <c r="L185" s="10">
        <v>5085</v>
      </c>
      <c r="M185" s="10">
        <v>4973</v>
      </c>
      <c r="N185" s="10">
        <v>4871</v>
      </c>
      <c r="O185" s="10">
        <v>5021</v>
      </c>
      <c r="P185" s="10">
        <v>5319</v>
      </c>
      <c r="Q185" s="10">
        <v>5894</v>
      </c>
      <c r="R185" s="10">
        <v>5937</v>
      </c>
      <c r="S185" s="10">
        <v>5599</v>
      </c>
      <c r="T185" s="10">
        <v>5137</v>
      </c>
      <c r="U185" s="10">
        <v>4611</v>
      </c>
      <c r="V185" s="10">
        <v>4006</v>
      </c>
      <c r="W185" s="10">
        <v>3582</v>
      </c>
      <c r="X185" s="10">
        <v>3203</v>
      </c>
      <c r="Y185" s="10">
        <v>2865</v>
      </c>
      <c r="Z185" s="10">
        <v>2561</v>
      </c>
      <c r="AA185" s="10">
        <v>2349</v>
      </c>
      <c r="AB185" s="10">
        <v>2202</v>
      </c>
      <c r="AC185" s="10">
        <v>1931</v>
      </c>
      <c r="AD185" s="10">
        <v>1744</v>
      </c>
      <c r="AE185" s="10">
        <v>1578</v>
      </c>
      <c r="AF185" s="10">
        <v>1361</v>
      </c>
      <c r="AG185" s="10">
        <v>1231</v>
      </c>
      <c r="AH185" s="10">
        <v>1118</v>
      </c>
      <c r="AI185">
        <v>967</v>
      </c>
      <c r="AJ185">
        <v>851</v>
      </c>
      <c r="AK185">
        <v>721</v>
      </c>
      <c r="AL185">
        <v>615</v>
      </c>
      <c r="AM185">
        <v>548</v>
      </c>
      <c r="AN185">
        <v>510</v>
      </c>
      <c r="AO185">
        <v>474</v>
      </c>
      <c r="AP185">
        <v>338</v>
      </c>
      <c r="AQ185">
        <v>245</v>
      </c>
      <c r="AR185">
        <v>232</v>
      </c>
      <c r="AS185">
        <v>203</v>
      </c>
      <c r="AT185">
        <v>191</v>
      </c>
      <c r="AU185">
        <v>178</v>
      </c>
      <c r="AV185">
        <v>168</v>
      </c>
      <c r="AW185">
        <v>155</v>
      </c>
      <c r="AX185">
        <v>147</v>
      </c>
    </row>
    <row r="186" spans="3:50" ht="12.75">
      <c r="C186" t="s">
        <v>34</v>
      </c>
      <c r="F186" s="10">
        <v>42068</v>
      </c>
      <c r="G186" s="10">
        <v>36907</v>
      </c>
      <c r="H186" s="10">
        <v>35677</v>
      </c>
      <c r="I186" s="10">
        <v>32608</v>
      </c>
      <c r="J186" s="13">
        <v>29954</v>
      </c>
      <c r="K186" s="10">
        <v>27257</v>
      </c>
      <c r="L186" s="10">
        <v>26015</v>
      </c>
      <c r="M186" s="10">
        <v>24027</v>
      </c>
      <c r="N186" s="10">
        <v>23649</v>
      </c>
      <c r="O186" s="10">
        <v>23073</v>
      </c>
      <c r="P186" s="10">
        <v>21277</v>
      </c>
      <c r="Q186" s="10">
        <v>18032</v>
      </c>
      <c r="R186" s="10">
        <v>16194</v>
      </c>
      <c r="S186" s="10">
        <v>15043</v>
      </c>
      <c r="T186" s="10">
        <v>13996</v>
      </c>
      <c r="U186" s="10">
        <v>12190</v>
      </c>
      <c r="V186" s="10">
        <v>10902</v>
      </c>
      <c r="W186" s="10">
        <v>10237</v>
      </c>
      <c r="X186" s="10">
        <v>9301</v>
      </c>
      <c r="Y186" s="10">
        <v>8776</v>
      </c>
      <c r="Z186" s="10">
        <v>8494</v>
      </c>
      <c r="AA186" s="10">
        <v>7868</v>
      </c>
      <c r="AB186" s="10">
        <v>7182</v>
      </c>
      <c r="AC186" s="10">
        <v>6512</v>
      </c>
      <c r="AD186" s="10">
        <v>5510</v>
      </c>
      <c r="AE186" s="10">
        <v>4520</v>
      </c>
      <c r="AF186" s="10">
        <v>4107</v>
      </c>
      <c r="AG186" s="10">
        <v>3819</v>
      </c>
      <c r="AH186" s="10">
        <v>3016</v>
      </c>
      <c r="AI186" s="10">
        <v>2994</v>
      </c>
      <c r="AJ186" s="10">
        <v>2411</v>
      </c>
      <c r="AK186" s="10">
        <v>2417</v>
      </c>
      <c r="AL186" s="10">
        <v>2089</v>
      </c>
      <c r="AM186" s="10">
        <v>1773</v>
      </c>
      <c r="AN186" s="10">
        <v>1520</v>
      </c>
      <c r="AO186" s="10">
        <v>1194</v>
      </c>
      <c r="AP186" s="10">
        <v>1062</v>
      </c>
      <c r="AQ186" s="10">
        <v>1041</v>
      </c>
      <c r="AR186">
        <v>650</v>
      </c>
      <c r="AS186">
        <v>410</v>
      </c>
      <c r="AT186">
        <v>320</v>
      </c>
      <c r="AU186">
        <v>244</v>
      </c>
      <c r="AV186">
        <v>229</v>
      </c>
      <c r="AW186">
        <v>190</v>
      </c>
      <c r="AX186">
        <v>155</v>
      </c>
    </row>
    <row r="187" spans="4:50" ht="12.75">
      <c r="D187" t="s">
        <v>64</v>
      </c>
      <c r="F187" s="10">
        <v>39275</v>
      </c>
      <c r="G187" s="10">
        <v>34504</v>
      </c>
      <c r="H187" s="10">
        <v>33351</v>
      </c>
      <c r="I187" s="10">
        <v>30257</v>
      </c>
      <c r="J187" s="13">
        <v>28208</v>
      </c>
      <c r="K187" s="10">
        <v>25498</v>
      </c>
      <c r="L187" s="10">
        <v>23363</v>
      </c>
      <c r="M187" s="10">
        <v>21197</v>
      </c>
      <c r="N187" s="10">
        <v>20588</v>
      </c>
      <c r="O187" s="10">
        <v>19981</v>
      </c>
      <c r="P187" s="10">
        <v>17969</v>
      </c>
      <c r="Q187" s="10">
        <v>14932</v>
      </c>
      <c r="R187" s="10">
        <v>12598</v>
      </c>
      <c r="S187" s="10">
        <v>11675</v>
      </c>
      <c r="T187" s="10">
        <v>10825</v>
      </c>
      <c r="U187" s="10">
        <v>9702</v>
      </c>
      <c r="V187" s="10">
        <v>8731</v>
      </c>
      <c r="W187" s="10">
        <v>8096</v>
      </c>
      <c r="X187" s="10">
        <v>7161</v>
      </c>
      <c r="Y187" s="10">
        <v>6672</v>
      </c>
      <c r="Z187" s="10">
        <v>6549</v>
      </c>
      <c r="AA187" s="10">
        <v>6036</v>
      </c>
      <c r="AB187" s="10">
        <v>5478</v>
      </c>
      <c r="AC187" s="10">
        <v>4976</v>
      </c>
      <c r="AD187" s="10">
        <v>4209</v>
      </c>
      <c r="AE187" s="10">
        <v>3427</v>
      </c>
      <c r="AF187" s="10">
        <v>3133</v>
      </c>
      <c r="AG187" s="10">
        <v>2893</v>
      </c>
      <c r="AH187" s="10">
        <v>2198</v>
      </c>
      <c r="AI187" s="10">
        <v>2267</v>
      </c>
      <c r="AJ187" s="10">
        <v>1822</v>
      </c>
      <c r="AK187" s="10">
        <v>1926</v>
      </c>
      <c r="AL187" s="10">
        <v>1675</v>
      </c>
      <c r="AM187" s="10">
        <v>1434</v>
      </c>
      <c r="AN187" s="10">
        <v>1224</v>
      </c>
      <c r="AO187">
        <v>912</v>
      </c>
      <c r="AP187">
        <v>821</v>
      </c>
      <c r="AQ187">
        <v>838</v>
      </c>
      <c r="AR187">
        <v>375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</row>
    <row r="188" spans="4:50" ht="12.75">
      <c r="D188" t="s">
        <v>37</v>
      </c>
      <c r="F188">
        <v>176</v>
      </c>
      <c r="G188">
        <v>156</v>
      </c>
      <c r="H188">
        <v>120</v>
      </c>
      <c r="I188">
        <v>107</v>
      </c>
      <c r="J188" s="12">
        <v>101</v>
      </c>
      <c r="K188">
        <v>59</v>
      </c>
      <c r="L188">
        <v>16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</row>
    <row r="189" spans="4:50" ht="12.75">
      <c r="D189" t="s">
        <v>38</v>
      </c>
      <c r="F189">
        <v>513</v>
      </c>
      <c r="G189">
        <v>366</v>
      </c>
      <c r="H189">
        <v>364</v>
      </c>
      <c r="I189">
        <v>295</v>
      </c>
      <c r="J189" s="12">
        <v>149</v>
      </c>
      <c r="K189">
        <v>62</v>
      </c>
      <c r="L189">
        <v>26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</row>
    <row r="190" spans="4:50" ht="12.75">
      <c r="D190" t="s">
        <v>54</v>
      </c>
      <c r="F190">
        <v>0</v>
      </c>
      <c r="G190">
        <v>0</v>
      </c>
      <c r="H190">
        <v>0</v>
      </c>
      <c r="I190">
        <v>0</v>
      </c>
      <c r="J190" s="12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29</v>
      </c>
      <c r="AP190">
        <v>29</v>
      </c>
      <c r="AQ190">
        <v>22</v>
      </c>
      <c r="AR190">
        <v>133</v>
      </c>
      <c r="AS190">
        <v>310</v>
      </c>
      <c r="AT190">
        <v>229</v>
      </c>
      <c r="AU190">
        <v>161</v>
      </c>
      <c r="AV190">
        <v>147</v>
      </c>
      <c r="AW190">
        <v>102</v>
      </c>
      <c r="AX190">
        <v>74</v>
      </c>
    </row>
    <row r="191" spans="4:50" ht="12.75">
      <c r="D191" t="s">
        <v>55</v>
      </c>
      <c r="F191" s="10">
        <v>2104</v>
      </c>
      <c r="G191" s="10">
        <v>1882</v>
      </c>
      <c r="H191" s="10">
        <v>1841</v>
      </c>
      <c r="I191" s="10">
        <v>1949</v>
      </c>
      <c r="J191" s="13">
        <v>1497</v>
      </c>
      <c r="K191" s="10">
        <v>1638</v>
      </c>
      <c r="L191" s="10">
        <v>2610</v>
      </c>
      <c r="M191" s="10">
        <v>2829</v>
      </c>
      <c r="N191" s="10">
        <v>3062</v>
      </c>
      <c r="O191" s="10">
        <v>3092</v>
      </c>
      <c r="P191" s="10">
        <v>3309</v>
      </c>
      <c r="Q191" s="10">
        <v>3100</v>
      </c>
      <c r="R191" s="10">
        <v>3596</v>
      </c>
      <c r="S191" s="10">
        <v>3367</v>
      </c>
      <c r="T191" s="10">
        <v>3171</v>
      </c>
      <c r="U191" s="10">
        <v>2488</v>
      </c>
      <c r="V191" s="10">
        <v>2171</v>
      </c>
      <c r="W191" s="10">
        <v>2141</v>
      </c>
      <c r="X191" s="10">
        <v>2140</v>
      </c>
      <c r="Y191" s="10">
        <v>2104</v>
      </c>
      <c r="Z191" s="10">
        <v>1945</v>
      </c>
      <c r="AA191" s="10">
        <v>1833</v>
      </c>
      <c r="AB191" s="10">
        <v>1704</v>
      </c>
      <c r="AC191" s="10">
        <v>1536</v>
      </c>
      <c r="AD191" s="10">
        <v>1301</v>
      </c>
      <c r="AE191" s="10">
        <v>1093</v>
      </c>
      <c r="AF191">
        <v>974</v>
      </c>
      <c r="AG191">
        <v>926</v>
      </c>
      <c r="AH191">
        <v>818</v>
      </c>
      <c r="AI191">
        <v>727</v>
      </c>
      <c r="AJ191">
        <v>589</v>
      </c>
      <c r="AK191">
        <v>491</v>
      </c>
      <c r="AL191">
        <v>414</v>
      </c>
      <c r="AM191">
        <v>339</v>
      </c>
      <c r="AN191">
        <v>296</v>
      </c>
      <c r="AO191">
        <v>254</v>
      </c>
      <c r="AP191">
        <v>211</v>
      </c>
      <c r="AQ191">
        <v>180</v>
      </c>
      <c r="AR191">
        <v>142</v>
      </c>
      <c r="AS191">
        <v>100</v>
      </c>
      <c r="AT191">
        <v>91</v>
      </c>
      <c r="AU191">
        <v>83</v>
      </c>
      <c r="AV191">
        <v>82</v>
      </c>
      <c r="AW191">
        <v>88</v>
      </c>
      <c r="AX191">
        <v>81</v>
      </c>
    </row>
    <row r="192" spans="3:50" ht="12.75">
      <c r="C192" t="s">
        <v>41</v>
      </c>
      <c r="F192">
        <v>87</v>
      </c>
      <c r="G192">
        <v>87</v>
      </c>
      <c r="H192">
        <v>86</v>
      </c>
      <c r="I192">
        <v>92</v>
      </c>
      <c r="J192" s="12">
        <v>98</v>
      </c>
      <c r="K192">
        <v>99</v>
      </c>
      <c r="L192">
        <v>105</v>
      </c>
      <c r="M192">
        <v>113</v>
      </c>
      <c r="N192">
        <v>117</v>
      </c>
      <c r="O192">
        <v>120</v>
      </c>
      <c r="P192">
        <v>126</v>
      </c>
      <c r="Q192">
        <v>129</v>
      </c>
      <c r="R192">
        <v>129</v>
      </c>
      <c r="S192">
        <v>122</v>
      </c>
      <c r="T192">
        <v>110</v>
      </c>
      <c r="U192">
        <v>106</v>
      </c>
      <c r="V192">
        <v>110</v>
      </c>
      <c r="W192">
        <v>114</v>
      </c>
      <c r="X192">
        <v>112</v>
      </c>
      <c r="Y192">
        <v>102</v>
      </c>
      <c r="Z192">
        <v>92</v>
      </c>
      <c r="AA192">
        <v>89</v>
      </c>
      <c r="AB192">
        <v>83</v>
      </c>
      <c r="AC192">
        <v>76</v>
      </c>
      <c r="AD192">
        <v>70</v>
      </c>
      <c r="AE192">
        <v>58</v>
      </c>
      <c r="AF192">
        <v>49</v>
      </c>
      <c r="AG192">
        <v>46</v>
      </c>
      <c r="AH192">
        <v>43</v>
      </c>
      <c r="AI192">
        <v>40</v>
      </c>
      <c r="AJ192">
        <v>38</v>
      </c>
      <c r="AK192">
        <v>35</v>
      </c>
      <c r="AL192">
        <v>33</v>
      </c>
      <c r="AM192">
        <v>36</v>
      </c>
      <c r="AN192">
        <v>36</v>
      </c>
      <c r="AO192">
        <v>33</v>
      </c>
      <c r="AP192">
        <v>27</v>
      </c>
      <c r="AQ192">
        <v>22</v>
      </c>
      <c r="AR192">
        <v>23</v>
      </c>
      <c r="AS192">
        <v>21</v>
      </c>
      <c r="AT192">
        <v>20</v>
      </c>
      <c r="AU192">
        <v>21</v>
      </c>
      <c r="AV192">
        <v>20</v>
      </c>
      <c r="AW192">
        <v>20</v>
      </c>
      <c r="AX192">
        <v>14</v>
      </c>
    </row>
    <row r="193" spans="3:50" ht="12.75">
      <c r="C193" t="s">
        <v>43</v>
      </c>
      <c r="F193">
        <v>31</v>
      </c>
      <c r="G193">
        <v>29</v>
      </c>
      <c r="H193">
        <v>28</v>
      </c>
      <c r="I193">
        <v>29</v>
      </c>
      <c r="J193" s="12">
        <v>27</v>
      </c>
      <c r="K193">
        <v>21</v>
      </c>
      <c r="L193">
        <v>18</v>
      </c>
      <c r="M193">
        <v>17</v>
      </c>
      <c r="N193">
        <v>18</v>
      </c>
      <c r="O193">
        <v>19</v>
      </c>
      <c r="P193">
        <v>20</v>
      </c>
      <c r="Q193">
        <v>19</v>
      </c>
      <c r="R193">
        <v>17</v>
      </c>
      <c r="S193">
        <v>20</v>
      </c>
      <c r="T193">
        <v>20</v>
      </c>
      <c r="U193">
        <v>19</v>
      </c>
      <c r="V193">
        <v>18</v>
      </c>
      <c r="W193">
        <v>18</v>
      </c>
      <c r="X193">
        <v>19</v>
      </c>
      <c r="Y193">
        <v>20</v>
      </c>
      <c r="Z193">
        <v>21</v>
      </c>
      <c r="AA193">
        <v>23</v>
      </c>
      <c r="AB193">
        <v>24</v>
      </c>
      <c r="AC193">
        <v>24</v>
      </c>
      <c r="AD193">
        <v>21</v>
      </c>
      <c r="AE193">
        <v>21</v>
      </c>
      <c r="AF193">
        <v>21</v>
      </c>
      <c r="AG193">
        <v>21</v>
      </c>
      <c r="AH193">
        <v>22</v>
      </c>
      <c r="AI193">
        <v>22</v>
      </c>
      <c r="AJ193">
        <v>22</v>
      </c>
      <c r="AK193">
        <v>22</v>
      </c>
      <c r="AL193">
        <v>21</v>
      </c>
      <c r="AM193">
        <v>21</v>
      </c>
      <c r="AN193">
        <v>18</v>
      </c>
      <c r="AO193">
        <v>17</v>
      </c>
      <c r="AP193">
        <v>16</v>
      </c>
      <c r="AQ193">
        <v>12</v>
      </c>
      <c r="AR193">
        <v>7</v>
      </c>
      <c r="AS193">
        <v>7</v>
      </c>
      <c r="AT193">
        <v>6</v>
      </c>
      <c r="AU193">
        <v>5</v>
      </c>
      <c r="AV193">
        <v>4</v>
      </c>
      <c r="AW193">
        <v>3</v>
      </c>
      <c r="AX193">
        <v>3</v>
      </c>
    </row>
    <row r="194" spans="3:50" ht="12.75">
      <c r="C194" t="s">
        <v>56</v>
      </c>
      <c r="F194" s="10">
        <v>13752</v>
      </c>
      <c r="G194" s="10">
        <v>12519</v>
      </c>
      <c r="H194" s="10">
        <v>11253</v>
      </c>
      <c r="I194" s="10">
        <v>10678</v>
      </c>
      <c r="J194" s="13">
        <v>9976</v>
      </c>
      <c r="K194" s="10">
        <v>10378</v>
      </c>
      <c r="L194" s="10">
        <v>10382</v>
      </c>
      <c r="M194" s="10">
        <v>9923</v>
      </c>
      <c r="N194" s="10">
        <v>10083</v>
      </c>
      <c r="O194" s="10">
        <v>10923</v>
      </c>
      <c r="P194" s="10">
        <v>12255</v>
      </c>
      <c r="Q194" s="10">
        <v>11457</v>
      </c>
      <c r="R194" s="10">
        <v>10418</v>
      </c>
      <c r="S194" s="10">
        <v>10903</v>
      </c>
      <c r="T194" s="10">
        <v>11049</v>
      </c>
      <c r="U194" s="10">
        <v>10650</v>
      </c>
      <c r="V194" s="10">
        <v>10917</v>
      </c>
      <c r="W194" s="10">
        <v>10283</v>
      </c>
      <c r="X194" s="10">
        <v>9129</v>
      </c>
      <c r="Y194" s="10">
        <v>7061</v>
      </c>
      <c r="Z194" s="10">
        <v>6758</v>
      </c>
      <c r="AA194" s="10">
        <v>6948</v>
      </c>
      <c r="AB194" s="10">
        <v>6819</v>
      </c>
      <c r="AC194" s="10">
        <v>6414</v>
      </c>
      <c r="AD194" s="10">
        <v>5663</v>
      </c>
      <c r="AE194" s="10">
        <v>5719</v>
      </c>
      <c r="AF194" s="10">
        <v>5187</v>
      </c>
      <c r="AG194" s="10">
        <v>4758</v>
      </c>
      <c r="AH194" s="10">
        <v>4553</v>
      </c>
      <c r="AI194" s="10">
        <v>4794</v>
      </c>
      <c r="AJ194" s="10">
        <v>4515</v>
      </c>
      <c r="AK194" s="10">
        <v>3958</v>
      </c>
      <c r="AL194" s="10">
        <v>3557</v>
      </c>
      <c r="AM194" s="10">
        <v>3241</v>
      </c>
      <c r="AN194" s="10">
        <v>3138</v>
      </c>
      <c r="AO194" s="10">
        <v>2816</v>
      </c>
      <c r="AP194" s="10">
        <v>2641</v>
      </c>
      <c r="AQ194" s="10">
        <v>2412</v>
      </c>
      <c r="AR194" s="10">
        <v>2551</v>
      </c>
      <c r="AS194" s="10">
        <v>2419</v>
      </c>
      <c r="AT194" s="10">
        <v>2306</v>
      </c>
      <c r="AU194" s="10">
        <v>2288</v>
      </c>
      <c r="AV194" s="10">
        <v>2072</v>
      </c>
      <c r="AW194" s="10">
        <v>2068</v>
      </c>
      <c r="AX194" s="10">
        <v>1976</v>
      </c>
    </row>
    <row r="195" ht="12.75">
      <c r="A195" t="s">
        <v>57</v>
      </c>
    </row>
    <row r="196" spans="1:50" ht="12.75">
      <c r="A196" t="s">
        <v>65</v>
      </c>
      <c r="F196" s="10">
        <v>98588</v>
      </c>
      <c r="G196" s="10">
        <v>89704</v>
      </c>
      <c r="H196" s="10">
        <v>84380</v>
      </c>
      <c r="I196" s="10">
        <v>76491</v>
      </c>
      <c r="J196" s="13">
        <v>71061</v>
      </c>
      <c r="K196" s="10">
        <v>66576</v>
      </c>
      <c r="L196" s="10">
        <v>61693</v>
      </c>
      <c r="M196" s="10">
        <v>59528</v>
      </c>
      <c r="N196" s="10">
        <v>58871</v>
      </c>
      <c r="O196" s="10">
        <v>56800</v>
      </c>
      <c r="P196" s="10">
        <v>53671</v>
      </c>
      <c r="Q196" s="10">
        <v>49459</v>
      </c>
      <c r="R196" s="10">
        <v>43940</v>
      </c>
      <c r="S196" s="10">
        <v>36545</v>
      </c>
      <c r="T196" s="10">
        <v>26663</v>
      </c>
      <c r="U196" s="10">
        <v>22269</v>
      </c>
      <c r="V196" s="10">
        <v>19712</v>
      </c>
      <c r="W196" s="10">
        <v>17773</v>
      </c>
      <c r="X196" s="10">
        <v>15963</v>
      </c>
      <c r="Y196" s="10">
        <v>14624</v>
      </c>
      <c r="Z196" s="10">
        <v>13961</v>
      </c>
      <c r="AA196" s="10">
        <v>12947</v>
      </c>
      <c r="AB196" s="10">
        <v>11782</v>
      </c>
      <c r="AC196" s="10">
        <v>11062</v>
      </c>
      <c r="AD196" s="10">
        <v>9214</v>
      </c>
      <c r="AE196" s="10">
        <v>7774</v>
      </c>
      <c r="AF196" s="10">
        <v>7008</v>
      </c>
      <c r="AG196" s="10">
        <v>6602</v>
      </c>
      <c r="AH196" s="10">
        <v>5766</v>
      </c>
      <c r="AI196" s="10">
        <v>5014</v>
      </c>
      <c r="AJ196" s="10">
        <v>4226</v>
      </c>
      <c r="AK196" s="10">
        <v>3990</v>
      </c>
      <c r="AL196" s="10">
        <v>3738</v>
      </c>
      <c r="AM196" s="10">
        <v>3316</v>
      </c>
      <c r="AN196" s="10">
        <v>2647</v>
      </c>
      <c r="AO196" s="10">
        <v>2032</v>
      </c>
      <c r="AP196" s="10">
        <v>1703</v>
      </c>
      <c r="AQ196" s="10">
        <v>1624</v>
      </c>
      <c r="AR196">
        <v>727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</row>
    <row r="197" spans="1:50" ht="12.75">
      <c r="A197" t="s">
        <v>59</v>
      </c>
      <c r="F197" s="10">
        <v>2315</v>
      </c>
      <c r="G197" s="10">
        <v>1720</v>
      </c>
      <c r="H197" s="10">
        <v>1569</v>
      </c>
      <c r="I197" s="10">
        <v>1305</v>
      </c>
      <c r="J197" s="12">
        <v>821</v>
      </c>
      <c r="K197">
        <v>396</v>
      </c>
      <c r="L197">
        <v>132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</row>
    <row r="198" spans="1:50" ht="12.75">
      <c r="A198" t="s">
        <v>60</v>
      </c>
      <c r="F198" s="10">
        <v>264300</v>
      </c>
      <c r="G198" s="10">
        <v>245389</v>
      </c>
      <c r="H198" s="10">
        <v>232601</v>
      </c>
      <c r="I198" s="10">
        <v>215400</v>
      </c>
      <c r="J198" s="13">
        <v>197362</v>
      </c>
      <c r="K198" s="10">
        <v>189515</v>
      </c>
      <c r="L198" s="10">
        <v>182155</v>
      </c>
      <c r="M198" s="10">
        <v>181510</v>
      </c>
      <c r="N198" s="10">
        <v>176101</v>
      </c>
      <c r="O198" s="10">
        <v>163719</v>
      </c>
      <c r="P198" s="10">
        <v>153000</v>
      </c>
      <c r="Q198" s="10">
        <v>139938</v>
      </c>
      <c r="R198" s="10">
        <v>127608</v>
      </c>
      <c r="S198" s="10">
        <v>110369</v>
      </c>
      <c r="T198" s="10">
        <v>94496</v>
      </c>
      <c r="U198" s="10">
        <v>84760</v>
      </c>
      <c r="V198" s="10">
        <v>76335</v>
      </c>
      <c r="W198" s="10">
        <v>71542</v>
      </c>
      <c r="X198" s="10">
        <v>67036</v>
      </c>
      <c r="Y198" s="10">
        <v>63482</v>
      </c>
      <c r="Z198" s="10">
        <v>59566</v>
      </c>
      <c r="AA198" s="10">
        <v>54101</v>
      </c>
      <c r="AB198" s="10">
        <v>48587</v>
      </c>
      <c r="AC198" s="10">
        <v>42700</v>
      </c>
      <c r="AD198" s="10">
        <v>35597</v>
      </c>
      <c r="AE198" s="10">
        <v>29518</v>
      </c>
      <c r="AF198" s="10">
        <v>25738</v>
      </c>
      <c r="AG198" s="10">
        <v>22861</v>
      </c>
      <c r="AH198" s="10">
        <v>19719</v>
      </c>
      <c r="AI198" s="10">
        <v>16548</v>
      </c>
      <c r="AJ198" s="10">
        <v>13629</v>
      </c>
      <c r="AK198" s="10">
        <v>11532</v>
      </c>
      <c r="AL198" s="10">
        <v>10276</v>
      </c>
      <c r="AM198" s="10">
        <v>9236</v>
      </c>
      <c r="AN198" s="10">
        <v>8005</v>
      </c>
      <c r="AO198" s="10">
        <v>6842</v>
      </c>
      <c r="AP198" s="10">
        <v>5811</v>
      </c>
      <c r="AQ198" s="10">
        <v>4849</v>
      </c>
      <c r="AR198" s="10">
        <v>1982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</row>
    <row r="200" spans="1:50" ht="12.75">
      <c r="A200" s="2" t="s">
        <v>69</v>
      </c>
      <c r="B200" s="2"/>
      <c r="C200" s="2"/>
      <c r="D200" s="2"/>
      <c r="F200" s="10">
        <v>399883</v>
      </c>
      <c r="G200" s="10">
        <v>367015</v>
      </c>
      <c r="H200" s="10">
        <v>337854</v>
      </c>
      <c r="I200" s="10">
        <v>313143</v>
      </c>
      <c r="J200" s="13">
        <v>288587</v>
      </c>
      <c r="K200" s="10">
        <v>269620</v>
      </c>
      <c r="L200" s="10">
        <v>256361</v>
      </c>
      <c r="M200" s="10">
        <v>240944</v>
      </c>
      <c r="N200" s="10">
        <v>229385</v>
      </c>
      <c r="O200" s="10">
        <v>220535</v>
      </c>
      <c r="P200" s="10">
        <v>210488</v>
      </c>
      <c r="Q200" s="10">
        <v>201232</v>
      </c>
      <c r="R200" s="10">
        <v>189713</v>
      </c>
      <c r="S200" s="10">
        <v>175002</v>
      </c>
      <c r="T200" s="10">
        <v>157532</v>
      </c>
      <c r="U200" s="10">
        <v>141942</v>
      </c>
      <c r="V200" s="10">
        <v>127359</v>
      </c>
      <c r="W200" s="10">
        <v>111715</v>
      </c>
      <c r="X200" s="10">
        <v>99556</v>
      </c>
      <c r="Y200" s="10">
        <v>89810</v>
      </c>
      <c r="Z200" s="10">
        <v>76534</v>
      </c>
      <c r="AA200" s="10">
        <v>67840</v>
      </c>
      <c r="AB200" s="10">
        <v>60815</v>
      </c>
      <c r="AC200" s="10">
        <v>54865</v>
      </c>
      <c r="AD200" s="10">
        <v>47071</v>
      </c>
      <c r="AE200" s="10">
        <v>40632</v>
      </c>
      <c r="AF200" s="10">
        <v>35296</v>
      </c>
      <c r="AG200" s="10">
        <v>32590</v>
      </c>
      <c r="AH200" s="10">
        <v>28187</v>
      </c>
      <c r="AI200" s="10">
        <v>24815</v>
      </c>
      <c r="AJ200" s="10">
        <v>21739</v>
      </c>
      <c r="AK200" s="10">
        <v>19107</v>
      </c>
      <c r="AL200" s="10">
        <v>17269</v>
      </c>
      <c r="AM200" s="10">
        <v>15535</v>
      </c>
      <c r="AN200" s="10">
        <v>13981</v>
      </c>
      <c r="AO200" s="10">
        <v>12371</v>
      </c>
      <c r="AP200" s="10">
        <v>11003</v>
      </c>
      <c r="AQ200" s="10">
        <v>10084</v>
      </c>
      <c r="AR200" s="10">
        <v>8980</v>
      </c>
      <c r="AS200" s="10">
        <v>8329</v>
      </c>
      <c r="AT200" s="10">
        <v>7813</v>
      </c>
      <c r="AU200" s="10">
        <v>6749</v>
      </c>
      <c r="AV200" s="10">
        <v>5992</v>
      </c>
      <c r="AW200" s="10">
        <v>5592</v>
      </c>
      <c r="AX200" s="10">
        <v>5354</v>
      </c>
    </row>
    <row r="202" spans="1:50" ht="12.75">
      <c r="A202" t="s">
        <v>21</v>
      </c>
      <c r="F202" s="10">
        <v>261609</v>
      </c>
      <c r="G202" s="10">
        <v>241144</v>
      </c>
      <c r="H202" s="10">
        <v>222280</v>
      </c>
      <c r="I202" s="10">
        <v>205825</v>
      </c>
      <c r="J202" s="13">
        <v>191170</v>
      </c>
      <c r="K202" s="10">
        <v>181492</v>
      </c>
      <c r="L202" s="10">
        <v>174160</v>
      </c>
      <c r="M202" s="10">
        <v>163527</v>
      </c>
      <c r="N202" s="10">
        <v>156022</v>
      </c>
      <c r="O202" s="10">
        <v>149684</v>
      </c>
      <c r="P202" s="10">
        <v>144205</v>
      </c>
      <c r="Q202" s="10">
        <v>138814</v>
      </c>
      <c r="R202" s="10">
        <v>130694</v>
      </c>
      <c r="S202" s="10">
        <v>120525</v>
      </c>
      <c r="T202" s="10">
        <v>108806</v>
      </c>
      <c r="U202" s="10">
        <v>99080</v>
      </c>
      <c r="V202" s="10">
        <v>89274</v>
      </c>
      <c r="W202" s="10">
        <v>77409</v>
      </c>
      <c r="X202" s="10">
        <v>69779</v>
      </c>
      <c r="Y202" s="10">
        <v>63760</v>
      </c>
      <c r="Z202" s="10">
        <v>53218</v>
      </c>
      <c r="AA202" s="10">
        <v>46643</v>
      </c>
      <c r="AB202" s="10">
        <v>42346</v>
      </c>
      <c r="AC202" s="10">
        <v>38407</v>
      </c>
      <c r="AD202" s="10">
        <v>32880</v>
      </c>
      <c r="AE202" s="10">
        <v>28509</v>
      </c>
      <c r="AF202" s="10">
        <v>24655</v>
      </c>
      <c r="AG202" s="10">
        <v>23251</v>
      </c>
      <c r="AH202" s="10">
        <v>20025</v>
      </c>
      <c r="AI202" s="10">
        <v>17430</v>
      </c>
      <c r="AJ202" s="10">
        <v>15887</v>
      </c>
      <c r="AK202" s="10">
        <v>14245</v>
      </c>
      <c r="AL202" s="10">
        <v>13088</v>
      </c>
      <c r="AM202" s="10">
        <v>11900</v>
      </c>
      <c r="AN202" s="10">
        <v>10888</v>
      </c>
      <c r="AO202" s="10">
        <v>9628</v>
      </c>
      <c r="AP202" s="10">
        <v>8465</v>
      </c>
      <c r="AQ202" s="10">
        <v>7878</v>
      </c>
      <c r="AR202" s="10">
        <v>7808</v>
      </c>
      <c r="AS202" s="10">
        <v>7760</v>
      </c>
      <c r="AT202" s="10">
        <v>7282</v>
      </c>
      <c r="AU202" s="10">
        <v>6257</v>
      </c>
      <c r="AV202" s="10">
        <v>5527</v>
      </c>
      <c r="AW202" s="10">
        <v>5164</v>
      </c>
      <c r="AX202" s="10">
        <v>4969</v>
      </c>
    </row>
    <row r="203" spans="2:50" ht="12.75">
      <c r="B203" t="s">
        <v>22</v>
      </c>
      <c r="F203" s="10">
        <v>234017</v>
      </c>
      <c r="G203" s="10">
        <v>215038</v>
      </c>
      <c r="H203" s="10">
        <v>197925</v>
      </c>
      <c r="I203" s="10">
        <v>182646</v>
      </c>
      <c r="J203" s="13">
        <v>168975</v>
      </c>
      <c r="K203" s="10">
        <v>158633</v>
      </c>
      <c r="L203" s="10">
        <v>151992</v>
      </c>
      <c r="M203" s="10">
        <v>143438</v>
      </c>
      <c r="N203" s="10">
        <v>137200</v>
      </c>
      <c r="O203" s="10">
        <v>132110</v>
      </c>
      <c r="P203" s="10">
        <v>128031</v>
      </c>
      <c r="Q203" s="10">
        <v>123919</v>
      </c>
      <c r="R203" s="10">
        <v>116913</v>
      </c>
      <c r="S203" s="10">
        <v>108114</v>
      </c>
      <c r="T203" s="10">
        <v>97500</v>
      </c>
      <c r="U203" s="10">
        <v>88494</v>
      </c>
      <c r="V203" s="10">
        <v>79865</v>
      </c>
      <c r="W203" s="10">
        <v>69265</v>
      </c>
      <c r="X203" s="10">
        <v>62899</v>
      </c>
      <c r="Y203" s="10">
        <v>57980</v>
      </c>
      <c r="Z203" s="10">
        <v>48684</v>
      </c>
      <c r="AA203" s="10">
        <v>43049</v>
      </c>
      <c r="AB203" s="10">
        <v>39337</v>
      </c>
      <c r="AC203" s="10">
        <v>35920</v>
      </c>
      <c r="AD203" s="10">
        <v>31032</v>
      </c>
      <c r="AE203" s="10">
        <v>27076</v>
      </c>
      <c r="AF203" s="10">
        <v>23594</v>
      </c>
      <c r="AG203" s="10">
        <v>22465</v>
      </c>
      <c r="AH203" s="10">
        <v>19399</v>
      </c>
      <c r="AI203" s="10">
        <v>16916</v>
      </c>
      <c r="AJ203" s="10">
        <v>15459</v>
      </c>
      <c r="AK203" s="10">
        <v>13885</v>
      </c>
      <c r="AL203" s="10">
        <v>12786</v>
      </c>
      <c r="AM203" s="10">
        <v>11644</v>
      </c>
      <c r="AN203" s="10">
        <v>10663</v>
      </c>
      <c r="AO203" s="10">
        <v>9430</v>
      </c>
      <c r="AP203" s="10">
        <v>8289</v>
      </c>
      <c r="AQ203" s="10">
        <v>7723</v>
      </c>
      <c r="AR203" s="10">
        <v>7658</v>
      </c>
      <c r="AS203" s="10">
        <v>7631</v>
      </c>
      <c r="AT203" s="10">
        <v>7176</v>
      </c>
      <c r="AU203" s="10">
        <v>6164</v>
      </c>
      <c r="AV203" s="10">
        <v>5442</v>
      </c>
      <c r="AW203" s="10">
        <v>5086</v>
      </c>
      <c r="AX203" s="10">
        <v>4896</v>
      </c>
    </row>
    <row r="204" spans="3:50" ht="12.75">
      <c r="C204" t="s">
        <v>23</v>
      </c>
      <c r="F204" s="10">
        <v>39972</v>
      </c>
      <c r="G204" s="10">
        <v>37502</v>
      </c>
      <c r="H204" s="10">
        <v>35186</v>
      </c>
      <c r="I204" s="10">
        <v>33548</v>
      </c>
      <c r="J204" s="13">
        <v>32201</v>
      </c>
      <c r="K204" s="10">
        <v>30742</v>
      </c>
      <c r="L204" s="10">
        <v>29871</v>
      </c>
      <c r="M204" s="10">
        <v>28422</v>
      </c>
      <c r="N204" s="10">
        <v>26807</v>
      </c>
      <c r="O204" s="10">
        <v>26008</v>
      </c>
      <c r="P204" s="10">
        <v>27599</v>
      </c>
      <c r="Q204" s="10">
        <v>29250</v>
      </c>
      <c r="R204" s="10">
        <v>30218</v>
      </c>
      <c r="S204" s="10">
        <v>30598</v>
      </c>
      <c r="T204" s="10">
        <v>30215</v>
      </c>
      <c r="U204" s="10">
        <v>30030</v>
      </c>
      <c r="V204" s="10">
        <v>29676</v>
      </c>
      <c r="W204" s="10">
        <v>28182</v>
      </c>
      <c r="X204" s="10">
        <v>27188</v>
      </c>
      <c r="Y204" s="10">
        <v>24448</v>
      </c>
      <c r="Z204" s="10">
        <v>20898</v>
      </c>
      <c r="AA204" s="10">
        <v>18812</v>
      </c>
      <c r="AB204" s="10">
        <v>17499</v>
      </c>
      <c r="AC204" s="10">
        <v>16267</v>
      </c>
      <c r="AD204" s="10">
        <v>14306</v>
      </c>
      <c r="AE204" s="10">
        <v>12888</v>
      </c>
      <c r="AF204" s="10">
        <v>11595</v>
      </c>
      <c r="AG204" s="10">
        <v>11399</v>
      </c>
      <c r="AH204" s="10">
        <v>10095</v>
      </c>
      <c r="AI204" s="10">
        <v>9028</v>
      </c>
      <c r="AJ204" s="10">
        <v>8462</v>
      </c>
      <c r="AK204" s="10">
        <v>7795</v>
      </c>
      <c r="AL204" s="10">
        <v>7361</v>
      </c>
      <c r="AM204" s="10">
        <v>6875</v>
      </c>
      <c r="AN204" s="10">
        <v>6457</v>
      </c>
      <c r="AO204" s="10">
        <v>5772</v>
      </c>
      <c r="AP204" s="10">
        <v>5129</v>
      </c>
      <c r="AQ204" s="10">
        <v>4830</v>
      </c>
      <c r="AR204" s="10">
        <v>4842</v>
      </c>
      <c r="AS204" s="10">
        <v>4878</v>
      </c>
      <c r="AT204" s="10">
        <v>4636</v>
      </c>
      <c r="AU204" s="10">
        <v>4026</v>
      </c>
      <c r="AV204" s="10">
        <v>3593</v>
      </c>
      <c r="AW204" s="10">
        <v>3394</v>
      </c>
      <c r="AX204" s="10">
        <v>3303</v>
      </c>
    </row>
    <row r="205" spans="3:50" ht="12.75">
      <c r="C205" t="s">
        <v>24</v>
      </c>
      <c r="F205" s="10">
        <v>194045</v>
      </c>
      <c r="G205" s="10">
        <v>177536</v>
      </c>
      <c r="H205" s="10">
        <v>162740</v>
      </c>
      <c r="I205" s="10">
        <v>149097</v>
      </c>
      <c r="J205" s="13">
        <v>136774</v>
      </c>
      <c r="K205" s="10">
        <v>127892</v>
      </c>
      <c r="L205" s="10">
        <v>122121</v>
      </c>
      <c r="M205" s="10">
        <v>115016</v>
      </c>
      <c r="N205" s="10">
        <v>110393</v>
      </c>
      <c r="O205" s="10">
        <v>106103</v>
      </c>
      <c r="P205" s="10">
        <v>100432</v>
      </c>
      <c r="Q205" s="10">
        <v>94669</v>
      </c>
      <c r="R205" s="10">
        <v>86695</v>
      </c>
      <c r="S205" s="10">
        <v>77516</v>
      </c>
      <c r="T205" s="10">
        <v>67285</v>
      </c>
      <c r="U205" s="10">
        <v>58465</v>
      </c>
      <c r="V205" s="10">
        <v>50189</v>
      </c>
      <c r="W205" s="10">
        <v>41083</v>
      </c>
      <c r="X205" s="10">
        <v>35711</v>
      </c>
      <c r="Y205" s="10">
        <v>33532</v>
      </c>
      <c r="Z205" s="10">
        <v>27786</v>
      </c>
      <c r="AA205" s="10">
        <v>24237</v>
      </c>
      <c r="AB205" s="10">
        <v>21838</v>
      </c>
      <c r="AC205" s="10">
        <v>19653</v>
      </c>
      <c r="AD205" s="10">
        <v>16725</v>
      </c>
      <c r="AE205" s="10">
        <v>14188</v>
      </c>
      <c r="AF205" s="10">
        <v>11999</v>
      </c>
      <c r="AG205" s="10">
        <v>11066</v>
      </c>
      <c r="AH205" s="10">
        <v>9304</v>
      </c>
      <c r="AI205" s="10">
        <v>7888</v>
      </c>
      <c r="AJ205" s="10">
        <v>6998</v>
      </c>
      <c r="AK205" s="10">
        <v>6091</v>
      </c>
      <c r="AL205" s="10">
        <v>5425</v>
      </c>
      <c r="AM205" s="10">
        <v>4769</v>
      </c>
      <c r="AN205" s="10">
        <v>4206</v>
      </c>
      <c r="AO205" s="10">
        <v>3658</v>
      </c>
      <c r="AP205" s="10">
        <v>3160</v>
      </c>
      <c r="AQ205" s="10">
        <v>2892</v>
      </c>
      <c r="AR205" s="10">
        <v>2816</v>
      </c>
      <c r="AS205" s="10">
        <v>2754</v>
      </c>
      <c r="AT205" s="10">
        <v>2540</v>
      </c>
      <c r="AU205" s="10">
        <v>2138</v>
      </c>
      <c r="AV205" s="10">
        <v>1849</v>
      </c>
      <c r="AW205" s="10">
        <v>1692</v>
      </c>
      <c r="AX205" s="10">
        <v>1593</v>
      </c>
    </row>
    <row r="206" spans="2:50" ht="12.75">
      <c r="B206" t="s">
        <v>25</v>
      </c>
      <c r="F206" s="10">
        <v>27592</v>
      </c>
      <c r="G206" s="10">
        <v>26105</v>
      </c>
      <c r="H206" s="10">
        <v>24354</v>
      </c>
      <c r="I206" s="10">
        <v>23179</v>
      </c>
      <c r="J206" s="13">
        <v>22195</v>
      </c>
      <c r="K206" s="10">
        <v>22858</v>
      </c>
      <c r="L206" s="10">
        <v>22169</v>
      </c>
      <c r="M206" s="10">
        <v>20089</v>
      </c>
      <c r="N206" s="10">
        <v>18822</v>
      </c>
      <c r="O206" s="10">
        <v>17574</v>
      </c>
      <c r="P206" s="10">
        <v>16174</v>
      </c>
      <c r="Q206" s="10">
        <v>14895</v>
      </c>
      <c r="R206" s="10">
        <v>13781</v>
      </c>
      <c r="S206" s="10">
        <v>12411</v>
      </c>
      <c r="T206" s="10">
        <v>11306</v>
      </c>
      <c r="U206" s="10">
        <v>10586</v>
      </c>
      <c r="V206" s="10">
        <v>9410</v>
      </c>
      <c r="W206" s="10">
        <v>8145</v>
      </c>
      <c r="X206" s="10">
        <v>6880</v>
      </c>
      <c r="Y206" s="10">
        <v>5781</v>
      </c>
      <c r="Z206" s="10">
        <v>4534</v>
      </c>
      <c r="AA206" s="10">
        <v>3594</v>
      </c>
      <c r="AB206" s="10">
        <v>3009</v>
      </c>
      <c r="AC206" s="10">
        <v>2487</v>
      </c>
      <c r="AD206" s="10">
        <v>1848</v>
      </c>
      <c r="AE206" s="10">
        <v>1434</v>
      </c>
      <c r="AF206" s="10">
        <v>1061</v>
      </c>
      <c r="AG206">
        <v>786</v>
      </c>
      <c r="AH206">
        <v>626</v>
      </c>
      <c r="AI206">
        <v>514</v>
      </c>
      <c r="AJ206">
        <v>428</v>
      </c>
      <c r="AK206">
        <v>359</v>
      </c>
      <c r="AL206">
        <v>302</v>
      </c>
      <c r="AM206">
        <v>255</v>
      </c>
      <c r="AN206">
        <v>226</v>
      </c>
      <c r="AO206">
        <v>199</v>
      </c>
      <c r="AP206">
        <v>176</v>
      </c>
      <c r="AQ206">
        <v>156</v>
      </c>
      <c r="AR206">
        <v>150</v>
      </c>
      <c r="AS206">
        <v>129</v>
      </c>
      <c r="AT206">
        <v>106</v>
      </c>
      <c r="AU206">
        <v>93</v>
      </c>
      <c r="AV206">
        <v>85</v>
      </c>
      <c r="AW206">
        <v>78</v>
      </c>
      <c r="AX206">
        <v>73</v>
      </c>
    </row>
    <row r="207" spans="3:50" ht="12.75">
      <c r="C207" t="s">
        <v>26</v>
      </c>
      <c r="F207">
        <v>0</v>
      </c>
      <c r="G207">
        <v>0</v>
      </c>
      <c r="H207">
        <v>0</v>
      </c>
      <c r="I207">
        <v>0</v>
      </c>
      <c r="J207" s="12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</row>
    <row r="208" ht="12.75">
      <c r="C208" t="s">
        <v>28</v>
      </c>
    </row>
    <row r="209" spans="3:50" ht="12.75">
      <c r="C209" t="s">
        <v>29</v>
      </c>
      <c r="F209" s="10">
        <v>27592</v>
      </c>
      <c r="G209" s="10">
        <v>26105</v>
      </c>
      <c r="H209" s="10">
        <v>24354</v>
      </c>
      <c r="I209" s="10">
        <v>23179</v>
      </c>
      <c r="J209" s="13">
        <v>22195</v>
      </c>
      <c r="K209" s="10">
        <v>22858</v>
      </c>
      <c r="L209" s="10">
        <v>22169</v>
      </c>
      <c r="M209" s="10">
        <v>20089</v>
      </c>
      <c r="N209" s="10">
        <v>18822</v>
      </c>
      <c r="O209" s="10">
        <v>17574</v>
      </c>
      <c r="P209" s="10">
        <v>16174</v>
      </c>
      <c r="Q209" s="10">
        <v>14895</v>
      </c>
      <c r="R209" s="10">
        <v>13781</v>
      </c>
      <c r="S209" s="10">
        <v>12411</v>
      </c>
      <c r="T209" s="10">
        <v>11306</v>
      </c>
      <c r="U209" s="10">
        <v>10586</v>
      </c>
      <c r="V209" s="10">
        <v>9410</v>
      </c>
      <c r="W209" s="10">
        <v>8145</v>
      </c>
      <c r="X209" s="10">
        <v>6880</v>
      </c>
      <c r="Y209" s="10">
        <v>5781</v>
      </c>
      <c r="Z209" s="10">
        <v>4534</v>
      </c>
      <c r="AA209" s="10">
        <v>3594</v>
      </c>
      <c r="AB209" s="10">
        <v>3009</v>
      </c>
      <c r="AC209" s="10">
        <v>2487</v>
      </c>
      <c r="AD209" s="10">
        <v>1848</v>
      </c>
      <c r="AE209" s="10">
        <v>1434</v>
      </c>
      <c r="AF209" s="10">
        <v>1061</v>
      </c>
      <c r="AG209">
        <v>786</v>
      </c>
      <c r="AH209">
        <v>626</v>
      </c>
      <c r="AI209">
        <v>514</v>
      </c>
      <c r="AJ209">
        <v>428</v>
      </c>
      <c r="AK209">
        <v>359</v>
      </c>
      <c r="AL209">
        <v>302</v>
      </c>
      <c r="AM209">
        <v>255</v>
      </c>
      <c r="AN209">
        <v>226</v>
      </c>
      <c r="AO209">
        <v>199</v>
      </c>
      <c r="AP209">
        <v>176</v>
      </c>
      <c r="AQ209">
        <v>156</v>
      </c>
      <c r="AR209">
        <v>150</v>
      </c>
      <c r="AS209">
        <v>129</v>
      </c>
      <c r="AT209">
        <v>106</v>
      </c>
      <c r="AU209">
        <v>93</v>
      </c>
      <c r="AV209">
        <v>85</v>
      </c>
      <c r="AW209">
        <v>78</v>
      </c>
      <c r="AX209">
        <v>73</v>
      </c>
    </row>
    <row r="211" spans="1:50" ht="12.75">
      <c r="A211" t="s">
        <v>30</v>
      </c>
      <c r="F211" s="10">
        <v>138274</v>
      </c>
      <c r="G211" s="10">
        <v>125871</v>
      </c>
      <c r="H211" s="10">
        <v>115575</v>
      </c>
      <c r="I211" s="10">
        <v>107318</v>
      </c>
      <c r="J211" s="13">
        <v>97417</v>
      </c>
      <c r="K211" s="10">
        <v>88128</v>
      </c>
      <c r="L211" s="10">
        <v>82201</v>
      </c>
      <c r="M211" s="10">
        <v>77417</v>
      </c>
      <c r="N211" s="10">
        <v>73363</v>
      </c>
      <c r="O211" s="10">
        <v>70851</v>
      </c>
      <c r="P211" s="10">
        <v>66284</v>
      </c>
      <c r="Q211" s="10">
        <v>62418</v>
      </c>
      <c r="R211" s="10">
        <v>59018</v>
      </c>
      <c r="S211" s="10">
        <v>54477</v>
      </c>
      <c r="T211" s="10">
        <v>48726</v>
      </c>
      <c r="U211" s="10">
        <v>42861</v>
      </c>
      <c r="V211" s="10">
        <v>38085</v>
      </c>
      <c r="W211" s="10">
        <v>34306</v>
      </c>
      <c r="X211" s="10">
        <v>29777</v>
      </c>
      <c r="Y211" s="10">
        <v>26050</v>
      </c>
      <c r="Z211" s="10">
        <v>23315</v>
      </c>
      <c r="AA211" s="10">
        <v>21198</v>
      </c>
      <c r="AB211" s="10">
        <v>18469</v>
      </c>
      <c r="AC211" s="10">
        <v>16458</v>
      </c>
      <c r="AD211" s="10">
        <v>14191</v>
      </c>
      <c r="AE211" s="10">
        <v>12123</v>
      </c>
      <c r="AF211" s="10">
        <v>10641</v>
      </c>
      <c r="AG211" s="10">
        <v>9339</v>
      </c>
      <c r="AH211" s="10">
        <v>8162</v>
      </c>
      <c r="AI211" s="10">
        <v>7385</v>
      </c>
      <c r="AJ211" s="10">
        <v>5852</v>
      </c>
      <c r="AK211" s="10">
        <v>4863</v>
      </c>
      <c r="AL211" s="10">
        <v>4182</v>
      </c>
      <c r="AM211" s="10">
        <v>3635</v>
      </c>
      <c r="AN211" s="10">
        <v>3092</v>
      </c>
      <c r="AO211" s="10">
        <v>2743</v>
      </c>
      <c r="AP211" s="10">
        <v>2538</v>
      </c>
      <c r="AQ211" s="10">
        <v>2206</v>
      </c>
      <c r="AR211" s="10">
        <v>1172</v>
      </c>
      <c r="AS211">
        <v>569</v>
      </c>
      <c r="AT211">
        <v>531</v>
      </c>
      <c r="AU211">
        <v>493</v>
      </c>
      <c r="AV211">
        <v>465</v>
      </c>
      <c r="AW211">
        <v>427</v>
      </c>
      <c r="AX211">
        <v>385</v>
      </c>
    </row>
    <row r="212" spans="2:50" ht="12.75">
      <c r="B212" t="s">
        <v>31</v>
      </c>
      <c r="F212" s="10">
        <v>113825</v>
      </c>
      <c r="G212" s="10">
        <v>102880</v>
      </c>
      <c r="H212" s="10">
        <v>93948</v>
      </c>
      <c r="I212" s="10">
        <v>86934</v>
      </c>
      <c r="J212" s="13">
        <v>79030</v>
      </c>
      <c r="K212" s="10">
        <v>71337</v>
      </c>
      <c r="L212" s="10">
        <v>65715</v>
      </c>
      <c r="M212" s="10">
        <v>61823</v>
      </c>
      <c r="N212" s="10">
        <v>58672</v>
      </c>
      <c r="O212" s="10">
        <v>56154</v>
      </c>
      <c r="P212" s="10">
        <v>51935</v>
      </c>
      <c r="Q212" s="10">
        <v>47928</v>
      </c>
      <c r="R212" s="10">
        <v>45138</v>
      </c>
      <c r="S212" s="10">
        <v>42024</v>
      </c>
      <c r="T212" s="10">
        <v>37978</v>
      </c>
      <c r="U212" s="10">
        <v>33567</v>
      </c>
      <c r="V212" s="10">
        <v>29927</v>
      </c>
      <c r="W212" s="10">
        <v>27149</v>
      </c>
      <c r="X212" s="10">
        <v>23584</v>
      </c>
      <c r="Y212" s="10">
        <v>20704</v>
      </c>
      <c r="Z212" s="10">
        <v>18773</v>
      </c>
      <c r="AA212" s="10">
        <v>17145</v>
      </c>
      <c r="AB212" s="10">
        <v>14823</v>
      </c>
      <c r="AC212" s="10">
        <v>13082</v>
      </c>
      <c r="AD212" s="10">
        <v>11191</v>
      </c>
      <c r="AE212" s="10">
        <v>9486</v>
      </c>
      <c r="AF212" s="10">
        <v>8293</v>
      </c>
      <c r="AG212" s="10">
        <v>7172</v>
      </c>
      <c r="AH212" s="10">
        <v>6201</v>
      </c>
      <c r="AI212" s="10">
        <v>5548</v>
      </c>
      <c r="AJ212" s="10">
        <v>4285</v>
      </c>
      <c r="AK212" s="10">
        <v>3451</v>
      </c>
      <c r="AL212" s="10">
        <v>3042</v>
      </c>
      <c r="AM212" s="10">
        <v>2688</v>
      </c>
      <c r="AN212" s="10">
        <v>2256</v>
      </c>
      <c r="AO212" s="10">
        <v>2065</v>
      </c>
      <c r="AP212" s="10">
        <v>1847</v>
      </c>
      <c r="AQ212" s="10">
        <v>1531</v>
      </c>
      <c r="AR212">
        <v>637</v>
      </c>
      <c r="AS212">
        <v>129</v>
      </c>
      <c r="AT212">
        <v>126</v>
      </c>
      <c r="AU212">
        <v>124</v>
      </c>
      <c r="AV212">
        <v>117</v>
      </c>
      <c r="AW212">
        <v>104</v>
      </c>
      <c r="AX212">
        <v>87</v>
      </c>
    </row>
    <row r="213" spans="3:50" ht="12.75">
      <c r="C213" t="s">
        <v>32</v>
      </c>
      <c r="F213" s="10">
        <v>81848</v>
      </c>
      <c r="G213" s="10">
        <v>73672</v>
      </c>
      <c r="H213" s="10">
        <v>67683</v>
      </c>
      <c r="I213" s="10">
        <v>63594</v>
      </c>
      <c r="J213" s="13">
        <v>58350</v>
      </c>
      <c r="K213" s="10">
        <v>53152</v>
      </c>
      <c r="L213" s="10">
        <v>49111</v>
      </c>
      <c r="M213" s="10">
        <v>46316</v>
      </c>
      <c r="N213" s="10">
        <v>43678</v>
      </c>
      <c r="O213" s="10">
        <v>41444</v>
      </c>
      <c r="P213" s="10">
        <v>38054</v>
      </c>
      <c r="Q213" s="10">
        <v>34691</v>
      </c>
      <c r="R213" s="10">
        <v>33099</v>
      </c>
      <c r="S213" s="10">
        <v>31525</v>
      </c>
      <c r="T213" s="10">
        <v>29352</v>
      </c>
      <c r="U213" s="10">
        <v>26875</v>
      </c>
      <c r="V213" s="10">
        <v>23660</v>
      </c>
      <c r="W213" s="10">
        <v>21770</v>
      </c>
      <c r="X213" s="10">
        <v>18775</v>
      </c>
      <c r="Y213" s="10">
        <v>16412</v>
      </c>
      <c r="Z213" s="10">
        <v>14862</v>
      </c>
      <c r="AA213" s="10">
        <v>13396</v>
      </c>
      <c r="AB213" s="10">
        <v>11346</v>
      </c>
      <c r="AC213" s="10">
        <v>9496</v>
      </c>
      <c r="AD213" s="10">
        <v>8004</v>
      </c>
      <c r="AE213" s="10">
        <v>6774</v>
      </c>
      <c r="AF213" s="10">
        <v>5781</v>
      </c>
      <c r="AG213" s="10">
        <v>4908</v>
      </c>
      <c r="AH213" s="10">
        <v>4049</v>
      </c>
      <c r="AI213" s="10">
        <v>3434</v>
      </c>
      <c r="AJ213" s="10">
        <v>2838</v>
      </c>
      <c r="AK213" s="10">
        <v>2267</v>
      </c>
      <c r="AL213" s="10">
        <v>2027</v>
      </c>
      <c r="AM213" s="10">
        <v>1855</v>
      </c>
      <c r="AN213" s="10">
        <v>1643</v>
      </c>
      <c r="AO213" s="10">
        <v>1570</v>
      </c>
      <c r="AP213" s="10">
        <v>1457</v>
      </c>
      <c r="AQ213" s="10">
        <v>1226</v>
      </c>
      <c r="AR213">
        <v>443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</row>
    <row r="214" spans="3:50" ht="12.75">
      <c r="C214" t="s">
        <v>33</v>
      </c>
      <c r="F214">
        <v>355</v>
      </c>
      <c r="G214">
        <v>359</v>
      </c>
      <c r="H214">
        <v>339</v>
      </c>
      <c r="I214">
        <v>331</v>
      </c>
      <c r="J214" s="12">
        <v>316</v>
      </c>
      <c r="K214">
        <v>282</v>
      </c>
      <c r="L214">
        <v>270</v>
      </c>
      <c r="M214">
        <v>262</v>
      </c>
      <c r="N214">
        <v>255</v>
      </c>
      <c r="O214">
        <v>254</v>
      </c>
      <c r="P214">
        <v>263</v>
      </c>
      <c r="Q214">
        <v>260</v>
      </c>
      <c r="R214">
        <v>246</v>
      </c>
      <c r="S214">
        <v>223</v>
      </c>
      <c r="T214">
        <v>195</v>
      </c>
      <c r="U214">
        <v>175</v>
      </c>
      <c r="V214">
        <v>154</v>
      </c>
      <c r="W214">
        <v>129</v>
      </c>
      <c r="X214">
        <v>109</v>
      </c>
      <c r="Y214">
        <v>100</v>
      </c>
      <c r="Z214">
        <v>92</v>
      </c>
      <c r="AA214">
        <v>81</v>
      </c>
      <c r="AB214">
        <v>59</v>
      </c>
      <c r="AC214">
        <v>45</v>
      </c>
      <c r="AD214">
        <v>38</v>
      </c>
      <c r="AE214">
        <v>32</v>
      </c>
      <c r="AF214">
        <v>25</v>
      </c>
      <c r="AG214">
        <v>20</v>
      </c>
      <c r="AH214">
        <v>18</v>
      </c>
      <c r="AI214">
        <v>16</v>
      </c>
      <c r="AJ214">
        <v>11</v>
      </c>
      <c r="AK214">
        <v>8</v>
      </c>
      <c r="AL214">
        <v>7</v>
      </c>
      <c r="AM214">
        <v>7</v>
      </c>
      <c r="AN214">
        <v>6</v>
      </c>
      <c r="AO214">
        <v>5</v>
      </c>
      <c r="AP214">
        <v>4</v>
      </c>
      <c r="AQ214">
        <v>4</v>
      </c>
      <c r="AR214">
        <v>3</v>
      </c>
      <c r="AS214">
        <v>3</v>
      </c>
      <c r="AT214">
        <v>3</v>
      </c>
      <c r="AU214">
        <v>3</v>
      </c>
      <c r="AV214">
        <v>2</v>
      </c>
      <c r="AW214">
        <v>2</v>
      </c>
      <c r="AX214">
        <v>2</v>
      </c>
    </row>
    <row r="215" spans="3:50" ht="12.75">
      <c r="C215" t="s">
        <v>34</v>
      </c>
      <c r="F215" s="10">
        <v>18036</v>
      </c>
      <c r="G215" s="10">
        <v>16502</v>
      </c>
      <c r="H215" s="10">
        <v>14959</v>
      </c>
      <c r="I215" s="10">
        <v>13398</v>
      </c>
      <c r="J215" s="13">
        <v>11793</v>
      </c>
      <c r="K215" s="10">
        <v>10575</v>
      </c>
      <c r="L215" s="10">
        <v>9986</v>
      </c>
      <c r="M215" s="10">
        <v>9653</v>
      </c>
      <c r="N215" s="10">
        <v>9052</v>
      </c>
      <c r="O215" s="10">
        <v>8650</v>
      </c>
      <c r="P215" s="10">
        <v>8098</v>
      </c>
      <c r="Q215" s="10">
        <v>7638</v>
      </c>
      <c r="R215" s="10">
        <v>6613</v>
      </c>
      <c r="S215" s="10">
        <v>5290</v>
      </c>
      <c r="T215" s="10">
        <v>4113</v>
      </c>
      <c r="U215" s="10">
        <v>3289</v>
      </c>
      <c r="V215" s="10">
        <v>2849</v>
      </c>
      <c r="W215" s="10">
        <v>2532</v>
      </c>
      <c r="X215" s="10">
        <v>2300</v>
      </c>
      <c r="Y215" s="10">
        <v>1982</v>
      </c>
      <c r="Z215" s="10">
        <v>1759</v>
      </c>
      <c r="AA215" s="10">
        <v>1721</v>
      </c>
      <c r="AB215" s="10">
        <v>1554</v>
      </c>
      <c r="AC215" s="10">
        <v>1621</v>
      </c>
      <c r="AD215" s="10">
        <v>1362</v>
      </c>
      <c r="AE215" s="10">
        <v>1215</v>
      </c>
      <c r="AF215" s="10">
        <v>1103</v>
      </c>
      <c r="AG215" s="10">
        <v>1075</v>
      </c>
      <c r="AH215" s="10">
        <v>1041</v>
      </c>
      <c r="AI215">
        <v>976</v>
      </c>
      <c r="AJ215">
        <v>873</v>
      </c>
      <c r="AK215">
        <v>706</v>
      </c>
      <c r="AL215">
        <v>594</v>
      </c>
      <c r="AM215">
        <v>481</v>
      </c>
      <c r="AN215">
        <v>349</v>
      </c>
      <c r="AO215">
        <v>292</v>
      </c>
      <c r="AP215">
        <v>229</v>
      </c>
      <c r="AQ215">
        <v>177</v>
      </c>
      <c r="AR215">
        <v>96</v>
      </c>
      <c r="AS215">
        <v>49</v>
      </c>
      <c r="AT215">
        <v>50</v>
      </c>
      <c r="AU215">
        <v>52</v>
      </c>
      <c r="AV215">
        <v>47</v>
      </c>
      <c r="AW215">
        <v>37</v>
      </c>
      <c r="AX215">
        <v>27</v>
      </c>
    </row>
    <row r="216" spans="3:50" ht="12.75">
      <c r="C216" t="s">
        <v>35</v>
      </c>
      <c r="D216" t="s">
        <v>36</v>
      </c>
      <c r="F216" s="10">
        <v>16922</v>
      </c>
      <c r="G216" s="10">
        <v>15508</v>
      </c>
      <c r="H216" s="10">
        <v>14109</v>
      </c>
      <c r="I216" s="10">
        <v>12675</v>
      </c>
      <c r="J216" s="13">
        <v>11281</v>
      </c>
      <c r="K216" s="10">
        <v>10241</v>
      </c>
      <c r="L216" s="10">
        <v>9942</v>
      </c>
      <c r="M216" s="10">
        <v>9653</v>
      </c>
      <c r="N216" s="10">
        <v>9052</v>
      </c>
      <c r="O216" s="10">
        <v>8650</v>
      </c>
      <c r="P216" s="10">
        <v>8098</v>
      </c>
      <c r="Q216" s="10">
        <v>7638</v>
      </c>
      <c r="R216" s="10">
        <v>6613</v>
      </c>
      <c r="S216" s="10">
        <v>5290</v>
      </c>
      <c r="T216" s="10">
        <v>4113</v>
      </c>
      <c r="U216" s="10">
        <v>3289</v>
      </c>
      <c r="V216" s="10">
        <v>2849</v>
      </c>
      <c r="W216" s="10">
        <v>2532</v>
      </c>
      <c r="X216" s="10">
        <v>2300</v>
      </c>
      <c r="Y216" s="10">
        <v>1982</v>
      </c>
      <c r="Z216" s="10">
        <v>1759</v>
      </c>
      <c r="AA216" s="10">
        <v>1721</v>
      </c>
      <c r="AB216" s="10">
        <v>1554</v>
      </c>
      <c r="AC216" s="10">
        <v>1621</v>
      </c>
      <c r="AD216" s="10">
        <v>1362</v>
      </c>
      <c r="AE216" s="10">
        <v>1215</v>
      </c>
      <c r="AF216" s="10">
        <v>1103</v>
      </c>
      <c r="AG216" s="10">
        <v>1075</v>
      </c>
      <c r="AH216" s="10">
        <v>1041</v>
      </c>
      <c r="AI216">
        <v>976</v>
      </c>
      <c r="AJ216">
        <v>873</v>
      </c>
      <c r="AK216">
        <v>706</v>
      </c>
      <c r="AL216">
        <v>594</v>
      </c>
      <c r="AM216">
        <v>481</v>
      </c>
      <c r="AN216">
        <v>349</v>
      </c>
      <c r="AO216">
        <v>286</v>
      </c>
      <c r="AP216">
        <v>223</v>
      </c>
      <c r="AQ216">
        <v>169</v>
      </c>
      <c r="AR216">
        <v>68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</row>
    <row r="217" spans="4:50" ht="12.75">
      <c r="D217" t="s">
        <v>37</v>
      </c>
      <c r="F217">
        <v>242</v>
      </c>
      <c r="G217">
        <v>216</v>
      </c>
      <c r="H217">
        <v>183</v>
      </c>
      <c r="I217">
        <v>163</v>
      </c>
      <c r="J217" s="12">
        <v>130</v>
      </c>
      <c r="K217">
        <v>75</v>
      </c>
      <c r="L217">
        <v>19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</row>
    <row r="218" spans="4:50" ht="12.75">
      <c r="D218" t="s">
        <v>38</v>
      </c>
      <c r="F218">
        <v>872</v>
      </c>
      <c r="G218">
        <v>778</v>
      </c>
      <c r="H218">
        <v>668</v>
      </c>
      <c r="I218">
        <v>559</v>
      </c>
      <c r="J218" s="12">
        <v>382</v>
      </c>
      <c r="K218">
        <v>259</v>
      </c>
      <c r="L218">
        <v>25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</row>
    <row r="219" spans="4:50" ht="12.75">
      <c r="D219" t="s">
        <v>39</v>
      </c>
      <c r="F219">
        <v>0</v>
      </c>
      <c r="G219">
        <v>0</v>
      </c>
      <c r="H219">
        <v>0</v>
      </c>
      <c r="I219">
        <v>0</v>
      </c>
      <c r="J219" s="12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6</v>
      </c>
      <c r="AP219">
        <v>7</v>
      </c>
      <c r="AQ219">
        <v>8</v>
      </c>
      <c r="AR219">
        <v>27</v>
      </c>
      <c r="AS219">
        <v>49</v>
      </c>
      <c r="AT219">
        <v>50</v>
      </c>
      <c r="AU219">
        <v>52</v>
      </c>
      <c r="AV219">
        <v>47</v>
      </c>
      <c r="AW219">
        <v>37</v>
      </c>
      <c r="AX219">
        <v>27</v>
      </c>
    </row>
    <row r="220" spans="3:50" ht="12.75">
      <c r="C220" t="s">
        <v>40</v>
      </c>
      <c r="F220" s="10">
        <v>4883</v>
      </c>
      <c r="G220" s="10">
        <v>4426</v>
      </c>
      <c r="H220" s="10">
        <v>3842</v>
      </c>
      <c r="I220" s="10">
        <v>3054</v>
      </c>
      <c r="J220" s="13">
        <v>2674</v>
      </c>
      <c r="K220" s="10">
        <v>2134</v>
      </c>
      <c r="L220" s="10">
        <v>1714</v>
      </c>
      <c r="M220" s="10">
        <v>1644</v>
      </c>
      <c r="N220" s="10">
        <v>1607</v>
      </c>
      <c r="O220" s="10">
        <v>1590</v>
      </c>
      <c r="P220" s="10">
        <v>1608</v>
      </c>
      <c r="Q220" s="10">
        <v>1703</v>
      </c>
      <c r="R220" s="10">
        <v>1665</v>
      </c>
      <c r="S220" s="10">
        <v>1687</v>
      </c>
      <c r="T220" s="10">
        <v>1490</v>
      </c>
      <c r="U220" s="10">
        <v>1213</v>
      </c>
      <c r="V220" s="10">
        <v>1084</v>
      </c>
      <c r="W220">
        <v>845</v>
      </c>
      <c r="X220">
        <v>735</v>
      </c>
      <c r="Y220">
        <v>625</v>
      </c>
      <c r="Z220">
        <v>525</v>
      </c>
      <c r="AA220">
        <v>474</v>
      </c>
      <c r="AB220">
        <v>454</v>
      </c>
      <c r="AC220">
        <v>403</v>
      </c>
      <c r="AD220">
        <v>336</v>
      </c>
      <c r="AE220">
        <v>242</v>
      </c>
      <c r="AF220">
        <v>204</v>
      </c>
      <c r="AG220">
        <v>190</v>
      </c>
      <c r="AH220">
        <v>177</v>
      </c>
      <c r="AI220">
        <v>188</v>
      </c>
      <c r="AJ220">
        <v>194</v>
      </c>
      <c r="AK220">
        <v>178</v>
      </c>
      <c r="AL220">
        <v>157</v>
      </c>
      <c r="AM220">
        <v>133</v>
      </c>
      <c r="AN220">
        <v>106</v>
      </c>
      <c r="AO220">
        <v>81</v>
      </c>
      <c r="AP220">
        <v>64</v>
      </c>
      <c r="AQ220">
        <v>46</v>
      </c>
      <c r="AR220">
        <v>31</v>
      </c>
      <c r="AS220">
        <v>27</v>
      </c>
      <c r="AT220">
        <v>29</v>
      </c>
      <c r="AU220">
        <v>28</v>
      </c>
      <c r="AV220">
        <v>29</v>
      </c>
      <c r="AW220">
        <v>27</v>
      </c>
      <c r="AX220">
        <v>23</v>
      </c>
    </row>
    <row r="221" spans="3:50" ht="12.75">
      <c r="C221" t="s">
        <v>41</v>
      </c>
      <c r="F221">
        <v>104</v>
      </c>
      <c r="G221">
        <v>105</v>
      </c>
      <c r="H221">
        <v>105</v>
      </c>
      <c r="I221">
        <v>103</v>
      </c>
      <c r="J221" s="12">
        <v>102</v>
      </c>
      <c r="K221">
        <v>101</v>
      </c>
      <c r="L221">
        <v>99</v>
      </c>
      <c r="M221">
        <v>98</v>
      </c>
      <c r="N221">
        <v>97</v>
      </c>
      <c r="O221">
        <v>99</v>
      </c>
      <c r="P221">
        <v>101</v>
      </c>
      <c r="Q221">
        <v>100</v>
      </c>
      <c r="R221">
        <v>98</v>
      </c>
      <c r="S221">
        <v>90</v>
      </c>
      <c r="T221">
        <v>83</v>
      </c>
      <c r="U221">
        <v>82</v>
      </c>
      <c r="V221">
        <v>79</v>
      </c>
      <c r="W221">
        <v>73</v>
      </c>
      <c r="X221">
        <v>65</v>
      </c>
      <c r="Y221">
        <v>63</v>
      </c>
      <c r="Z221">
        <v>52</v>
      </c>
      <c r="AA221">
        <v>55</v>
      </c>
      <c r="AB221">
        <v>46</v>
      </c>
      <c r="AC221">
        <v>46</v>
      </c>
      <c r="AD221">
        <v>46</v>
      </c>
      <c r="AE221">
        <v>46</v>
      </c>
      <c r="AF221">
        <v>45</v>
      </c>
      <c r="AG221">
        <v>42</v>
      </c>
      <c r="AH221">
        <v>40</v>
      </c>
      <c r="AI221">
        <v>37</v>
      </c>
      <c r="AJ221">
        <v>33</v>
      </c>
      <c r="AK221">
        <v>27</v>
      </c>
      <c r="AL221">
        <v>32</v>
      </c>
      <c r="AM221">
        <v>26</v>
      </c>
      <c r="AN221">
        <v>20</v>
      </c>
      <c r="AO221">
        <v>26</v>
      </c>
      <c r="AP221">
        <v>22</v>
      </c>
      <c r="AQ221">
        <v>18</v>
      </c>
      <c r="AR221">
        <v>13</v>
      </c>
      <c r="AS221">
        <v>8</v>
      </c>
      <c r="AT221">
        <v>5</v>
      </c>
      <c r="AU221">
        <v>4</v>
      </c>
      <c r="AV221">
        <v>4</v>
      </c>
      <c r="AW221">
        <v>3</v>
      </c>
      <c r="AX221">
        <v>2</v>
      </c>
    </row>
    <row r="222" spans="3:50" ht="12.75">
      <c r="C222" t="s">
        <v>42</v>
      </c>
      <c r="F222" s="10">
        <v>2637</v>
      </c>
      <c r="G222" s="10">
        <v>2180</v>
      </c>
      <c r="H222" s="10">
        <v>1757</v>
      </c>
      <c r="I222" s="10">
        <v>1534</v>
      </c>
      <c r="J222" s="13">
        <v>1307</v>
      </c>
      <c r="K222" s="10">
        <v>1092</v>
      </c>
      <c r="L222">
        <v>988</v>
      </c>
      <c r="M222">
        <v>881</v>
      </c>
      <c r="N222">
        <v>810</v>
      </c>
      <c r="O222">
        <v>698</v>
      </c>
      <c r="P222">
        <v>642</v>
      </c>
      <c r="Q222">
        <v>574</v>
      </c>
      <c r="R222">
        <v>510</v>
      </c>
      <c r="S222">
        <v>472</v>
      </c>
      <c r="T222">
        <v>419</v>
      </c>
      <c r="U222">
        <v>382</v>
      </c>
      <c r="V222">
        <v>376</v>
      </c>
      <c r="W222">
        <v>354</v>
      </c>
      <c r="X222">
        <v>318</v>
      </c>
      <c r="Y222">
        <v>277</v>
      </c>
      <c r="Z222">
        <v>268</v>
      </c>
      <c r="AA222">
        <v>248</v>
      </c>
      <c r="AB222">
        <v>224</v>
      </c>
      <c r="AC222">
        <v>195</v>
      </c>
      <c r="AD222">
        <v>173</v>
      </c>
      <c r="AE222">
        <v>154</v>
      </c>
      <c r="AF222">
        <v>148</v>
      </c>
      <c r="AG222">
        <v>123</v>
      </c>
      <c r="AH222">
        <v>129</v>
      </c>
      <c r="AI222">
        <v>100</v>
      </c>
      <c r="AJ222">
        <v>80</v>
      </c>
      <c r="AK222">
        <v>70</v>
      </c>
      <c r="AL222">
        <v>59</v>
      </c>
      <c r="AM222">
        <v>49</v>
      </c>
      <c r="AN222">
        <v>41</v>
      </c>
      <c r="AO222">
        <v>39</v>
      </c>
      <c r="AP222">
        <v>34</v>
      </c>
      <c r="AQ222">
        <v>33</v>
      </c>
      <c r="AR222">
        <v>31</v>
      </c>
      <c r="AS222">
        <v>30</v>
      </c>
      <c r="AT222">
        <v>29</v>
      </c>
      <c r="AU222">
        <v>28</v>
      </c>
      <c r="AV222">
        <v>27</v>
      </c>
      <c r="AW222">
        <v>27</v>
      </c>
      <c r="AX222">
        <v>25</v>
      </c>
    </row>
    <row r="223" spans="3:50" ht="12.75">
      <c r="C223" t="s">
        <v>43</v>
      </c>
      <c r="F223">
        <v>176</v>
      </c>
      <c r="G223">
        <v>171</v>
      </c>
      <c r="H223">
        <v>168</v>
      </c>
      <c r="I223">
        <v>160</v>
      </c>
      <c r="J223" s="12">
        <v>152</v>
      </c>
      <c r="K223">
        <v>151</v>
      </c>
      <c r="L223">
        <v>151</v>
      </c>
      <c r="M223">
        <v>148</v>
      </c>
      <c r="N223">
        <v>137</v>
      </c>
      <c r="O223">
        <v>138</v>
      </c>
      <c r="P223">
        <v>136</v>
      </c>
      <c r="Q223">
        <v>131</v>
      </c>
      <c r="R223">
        <v>131</v>
      </c>
      <c r="S223">
        <v>123</v>
      </c>
      <c r="T223">
        <v>115</v>
      </c>
      <c r="U223">
        <v>117</v>
      </c>
      <c r="V223">
        <v>114</v>
      </c>
      <c r="W223">
        <v>106</v>
      </c>
      <c r="X223">
        <v>95</v>
      </c>
      <c r="Y223">
        <v>90</v>
      </c>
      <c r="Z223">
        <v>84</v>
      </c>
      <c r="AA223">
        <v>74</v>
      </c>
      <c r="AB223">
        <v>65</v>
      </c>
      <c r="AC223">
        <v>64</v>
      </c>
      <c r="AD223">
        <v>67</v>
      </c>
      <c r="AE223">
        <v>67</v>
      </c>
      <c r="AF223">
        <v>66</v>
      </c>
      <c r="AG223">
        <v>66</v>
      </c>
      <c r="AH223">
        <v>64</v>
      </c>
      <c r="AI223">
        <v>57</v>
      </c>
      <c r="AJ223">
        <v>52</v>
      </c>
      <c r="AK223">
        <v>46</v>
      </c>
      <c r="AL223">
        <v>46</v>
      </c>
      <c r="AM223">
        <v>45</v>
      </c>
      <c r="AN223">
        <v>38</v>
      </c>
      <c r="AO223">
        <v>30</v>
      </c>
      <c r="AP223">
        <v>26</v>
      </c>
      <c r="AQ223">
        <v>22</v>
      </c>
      <c r="AR223">
        <v>17</v>
      </c>
      <c r="AS223">
        <v>10</v>
      </c>
      <c r="AT223">
        <v>7</v>
      </c>
      <c r="AU223">
        <v>7</v>
      </c>
      <c r="AV223">
        <v>6</v>
      </c>
      <c r="AW223">
        <v>6</v>
      </c>
      <c r="AX223">
        <v>5</v>
      </c>
    </row>
    <row r="224" spans="3:50" ht="12.75">
      <c r="C224" t="s">
        <v>44</v>
      </c>
      <c r="F224">
        <v>0</v>
      </c>
      <c r="G224">
        <v>0</v>
      </c>
      <c r="H224">
        <v>0</v>
      </c>
      <c r="I224">
        <v>0</v>
      </c>
      <c r="J224" s="12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204</v>
      </c>
      <c r="AK224">
        <v>149</v>
      </c>
      <c r="AL224">
        <v>119</v>
      </c>
      <c r="AM224">
        <v>93</v>
      </c>
      <c r="AN224">
        <v>53</v>
      </c>
      <c r="AO224">
        <v>24</v>
      </c>
      <c r="AP224">
        <v>11</v>
      </c>
      <c r="AQ224">
        <v>6</v>
      </c>
      <c r="AR224">
        <v>3</v>
      </c>
      <c r="AS224">
        <v>3</v>
      </c>
      <c r="AT224">
        <v>2</v>
      </c>
      <c r="AU224">
        <v>2</v>
      </c>
      <c r="AV224">
        <v>2</v>
      </c>
      <c r="AW224">
        <v>2</v>
      </c>
      <c r="AX224">
        <v>2</v>
      </c>
    </row>
    <row r="225" spans="4:50" ht="12.75">
      <c r="D225" t="s">
        <v>45</v>
      </c>
      <c r="F225" s="10">
        <v>1849</v>
      </c>
      <c r="G225" s="10">
        <v>1769</v>
      </c>
      <c r="H225" s="10">
        <v>1627</v>
      </c>
      <c r="I225" s="10">
        <v>1479</v>
      </c>
      <c r="J225" s="13">
        <v>1222</v>
      </c>
      <c r="K225" s="10">
        <v>1057</v>
      </c>
      <c r="L225">
        <v>941</v>
      </c>
      <c r="M225">
        <v>894</v>
      </c>
      <c r="N225">
        <v>859</v>
      </c>
      <c r="O225">
        <v>834</v>
      </c>
      <c r="P225">
        <v>811</v>
      </c>
      <c r="Q225">
        <v>767</v>
      </c>
      <c r="R225">
        <v>738</v>
      </c>
      <c r="S225">
        <v>671</v>
      </c>
      <c r="T225">
        <v>617</v>
      </c>
      <c r="U225">
        <v>551</v>
      </c>
      <c r="V225">
        <v>557</v>
      </c>
      <c r="W225">
        <v>537</v>
      </c>
      <c r="X225">
        <v>508</v>
      </c>
      <c r="Y225">
        <v>491</v>
      </c>
      <c r="Z225">
        <v>457</v>
      </c>
      <c r="AA225">
        <v>454</v>
      </c>
      <c r="AB225">
        <v>380</v>
      </c>
      <c r="AC225">
        <v>405</v>
      </c>
      <c r="AD225">
        <v>329</v>
      </c>
      <c r="AE225">
        <v>290</v>
      </c>
      <c r="AF225">
        <v>238</v>
      </c>
      <c r="AG225">
        <v>179</v>
      </c>
      <c r="AH225">
        <v>155</v>
      </c>
      <c r="AI225">
        <v>184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</row>
    <row r="226" spans="4:50" ht="12.75">
      <c r="D226" t="s">
        <v>46</v>
      </c>
      <c r="F226" s="10">
        <v>3274</v>
      </c>
      <c r="G226" s="10">
        <v>3072</v>
      </c>
      <c r="H226" s="10">
        <v>2887</v>
      </c>
      <c r="I226" s="10">
        <v>2706</v>
      </c>
      <c r="J226" s="13">
        <v>2591</v>
      </c>
      <c r="K226" s="10">
        <v>2306</v>
      </c>
      <c r="L226" s="10">
        <v>1988</v>
      </c>
      <c r="M226" s="10">
        <v>1470</v>
      </c>
      <c r="N226" s="10">
        <v>1749</v>
      </c>
      <c r="O226" s="10">
        <v>2016</v>
      </c>
      <c r="P226" s="10">
        <v>1832</v>
      </c>
      <c r="Q226" s="10">
        <v>1671</v>
      </c>
      <c r="R226" s="10">
        <v>1657</v>
      </c>
      <c r="S226" s="10">
        <v>1622</v>
      </c>
      <c r="T226" s="10">
        <v>1333</v>
      </c>
      <c r="U226">
        <v>666</v>
      </c>
      <c r="V226">
        <v>833</v>
      </c>
      <c r="W226">
        <v>598</v>
      </c>
      <c r="X226">
        <v>486</v>
      </c>
      <c r="Y226">
        <v>476</v>
      </c>
      <c r="Z226">
        <v>508</v>
      </c>
      <c r="AA226">
        <v>499</v>
      </c>
      <c r="AB226">
        <v>572</v>
      </c>
      <c r="AC226">
        <v>680</v>
      </c>
      <c r="AD226">
        <v>712</v>
      </c>
      <c r="AE226">
        <v>570</v>
      </c>
      <c r="AF226">
        <v>605</v>
      </c>
      <c r="AG226">
        <v>505</v>
      </c>
      <c r="AH226">
        <v>473</v>
      </c>
      <c r="AI226">
        <v>510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</row>
    <row r="227" spans="4:50" ht="12.75">
      <c r="D227" t="s">
        <v>47</v>
      </c>
      <c r="F227">
        <v>666</v>
      </c>
      <c r="G227">
        <v>624</v>
      </c>
      <c r="H227">
        <v>582</v>
      </c>
      <c r="I227">
        <v>578</v>
      </c>
      <c r="J227" s="12">
        <v>524</v>
      </c>
      <c r="K227">
        <v>487</v>
      </c>
      <c r="L227">
        <v>467</v>
      </c>
      <c r="M227">
        <v>458</v>
      </c>
      <c r="N227">
        <v>428</v>
      </c>
      <c r="O227">
        <v>432</v>
      </c>
      <c r="P227">
        <v>389</v>
      </c>
      <c r="Q227">
        <v>394</v>
      </c>
      <c r="R227">
        <v>381</v>
      </c>
      <c r="S227">
        <v>321</v>
      </c>
      <c r="T227">
        <v>261</v>
      </c>
      <c r="U227">
        <v>218</v>
      </c>
      <c r="V227">
        <v>223</v>
      </c>
      <c r="W227">
        <v>205</v>
      </c>
      <c r="X227">
        <v>194</v>
      </c>
      <c r="Y227">
        <v>188</v>
      </c>
      <c r="Z227">
        <v>166</v>
      </c>
      <c r="AA227">
        <v>143</v>
      </c>
      <c r="AB227">
        <v>125</v>
      </c>
      <c r="AC227">
        <v>127</v>
      </c>
      <c r="AD227">
        <v>124</v>
      </c>
      <c r="AE227">
        <v>97</v>
      </c>
      <c r="AF227">
        <v>77</v>
      </c>
      <c r="AG227">
        <v>64</v>
      </c>
      <c r="AH227">
        <v>54</v>
      </c>
      <c r="AI227">
        <v>45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</row>
    <row r="228" spans="3:50" ht="12.75">
      <c r="C228" t="s">
        <v>48</v>
      </c>
      <c r="F228">
        <v>0</v>
      </c>
      <c r="G228">
        <v>0</v>
      </c>
      <c r="H228">
        <v>0</v>
      </c>
      <c r="I228">
        <v>0</v>
      </c>
      <c r="J228" s="12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</row>
    <row r="229" spans="2:50" ht="12.75">
      <c r="B229" t="s">
        <v>52</v>
      </c>
      <c r="F229" s="10">
        <v>24449</v>
      </c>
      <c r="G229" s="10">
        <v>22992</v>
      </c>
      <c r="H229" s="10">
        <v>21627</v>
      </c>
      <c r="I229" s="10">
        <v>20384</v>
      </c>
      <c r="J229" s="13">
        <v>18388</v>
      </c>
      <c r="K229" s="10">
        <v>16792</v>
      </c>
      <c r="L229" s="10">
        <v>16485</v>
      </c>
      <c r="M229" s="10">
        <v>15594</v>
      </c>
      <c r="N229" s="10">
        <v>14691</v>
      </c>
      <c r="O229" s="10">
        <v>14697</v>
      </c>
      <c r="P229" s="10">
        <v>14349</v>
      </c>
      <c r="Q229" s="10">
        <v>14490</v>
      </c>
      <c r="R229" s="10">
        <v>13880</v>
      </c>
      <c r="S229" s="10">
        <v>12454</v>
      </c>
      <c r="T229" s="10">
        <v>10749</v>
      </c>
      <c r="U229" s="10">
        <v>9295</v>
      </c>
      <c r="V229" s="10">
        <v>8158</v>
      </c>
      <c r="W229" s="10">
        <v>7157</v>
      </c>
      <c r="X229" s="10">
        <v>6193</v>
      </c>
      <c r="Y229" s="10">
        <v>5346</v>
      </c>
      <c r="Z229" s="10">
        <v>4543</v>
      </c>
      <c r="AA229" s="10">
        <v>4053</v>
      </c>
      <c r="AB229" s="10">
        <v>3646</v>
      </c>
      <c r="AC229" s="10">
        <v>3375</v>
      </c>
      <c r="AD229" s="10">
        <v>3000</v>
      </c>
      <c r="AE229" s="10">
        <v>2637</v>
      </c>
      <c r="AF229" s="10">
        <v>2347</v>
      </c>
      <c r="AG229" s="10">
        <v>2167</v>
      </c>
      <c r="AH229" s="10">
        <v>1961</v>
      </c>
      <c r="AI229" s="10">
        <v>1837</v>
      </c>
      <c r="AJ229" s="10">
        <v>1567</v>
      </c>
      <c r="AK229" s="10">
        <v>1412</v>
      </c>
      <c r="AL229" s="10">
        <v>1140</v>
      </c>
      <c r="AM229">
        <v>947</v>
      </c>
      <c r="AN229">
        <v>836</v>
      </c>
      <c r="AO229">
        <v>678</v>
      </c>
      <c r="AP229">
        <v>691</v>
      </c>
      <c r="AQ229">
        <v>675</v>
      </c>
      <c r="AR229">
        <v>535</v>
      </c>
      <c r="AS229">
        <v>440</v>
      </c>
      <c r="AT229">
        <v>406</v>
      </c>
      <c r="AU229">
        <v>369</v>
      </c>
      <c r="AV229">
        <v>348</v>
      </c>
      <c r="AW229">
        <v>323</v>
      </c>
      <c r="AX229">
        <v>298</v>
      </c>
    </row>
    <row r="230" spans="3:50" ht="12.75">
      <c r="C230" t="s">
        <v>53</v>
      </c>
      <c r="F230">
        <v>45</v>
      </c>
      <c r="G230">
        <v>42</v>
      </c>
      <c r="H230">
        <v>42</v>
      </c>
      <c r="I230">
        <v>31</v>
      </c>
      <c r="J230" s="12">
        <v>24</v>
      </c>
      <c r="K230">
        <v>24</v>
      </c>
      <c r="L230">
        <v>27</v>
      </c>
      <c r="M230">
        <v>28</v>
      </c>
      <c r="N230">
        <v>27</v>
      </c>
      <c r="O230">
        <v>25</v>
      </c>
      <c r="P230">
        <v>26</v>
      </c>
      <c r="Q230">
        <v>25</v>
      </c>
      <c r="R230">
        <v>34</v>
      </c>
      <c r="S230">
        <v>32</v>
      </c>
      <c r="T230">
        <v>30</v>
      </c>
      <c r="U230">
        <v>31</v>
      </c>
      <c r="V230">
        <v>30</v>
      </c>
      <c r="W230">
        <v>27</v>
      </c>
      <c r="X230">
        <v>26</v>
      </c>
      <c r="Y230">
        <v>24</v>
      </c>
      <c r="Z230">
        <v>24</v>
      </c>
      <c r="AA230">
        <v>25</v>
      </c>
      <c r="AB230">
        <v>24</v>
      </c>
      <c r="AC230">
        <v>23</v>
      </c>
      <c r="AD230">
        <v>22</v>
      </c>
      <c r="AE230">
        <v>21</v>
      </c>
      <c r="AF230">
        <v>23</v>
      </c>
      <c r="AG230">
        <v>19</v>
      </c>
      <c r="AH230">
        <v>18</v>
      </c>
      <c r="AI230">
        <v>18</v>
      </c>
      <c r="AJ230">
        <v>16</v>
      </c>
      <c r="AK230">
        <v>16</v>
      </c>
      <c r="AL230">
        <v>15</v>
      </c>
      <c r="AM230">
        <v>16</v>
      </c>
      <c r="AN230">
        <v>13</v>
      </c>
      <c r="AO230">
        <v>10</v>
      </c>
      <c r="AP230">
        <v>10</v>
      </c>
      <c r="AQ230">
        <v>12</v>
      </c>
      <c r="AR230">
        <v>12</v>
      </c>
      <c r="AS230">
        <v>12</v>
      </c>
      <c r="AT230">
        <v>11</v>
      </c>
      <c r="AU230">
        <v>11</v>
      </c>
      <c r="AV230">
        <v>10</v>
      </c>
      <c r="AW230">
        <v>10</v>
      </c>
      <c r="AX230">
        <v>9</v>
      </c>
    </row>
    <row r="231" spans="3:50" ht="12.75">
      <c r="C231" t="s">
        <v>33</v>
      </c>
      <c r="F231" s="10">
        <v>12713</v>
      </c>
      <c r="G231" s="10">
        <v>11851</v>
      </c>
      <c r="H231" s="10">
        <v>10857</v>
      </c>
      <c r="I231" s="10">
        <v>10415</v>
      </c>
      <c r="J231" s="13">
        <v>9638</v>
      </c>
      <c r="K231" s="10">
        <v>8837</v>
      </c>
      <c r="L231" s="10">
        <v>8723</v>
      </c>
      <c r="M231" s="10">
        <v>8096</v>
      </c>
      <c r="N231" s="10">
        <v>7677</v>
      </c>
      <c r="O231" s="10">
        <v>7731</v>
      </c>
      <c r="P231" s="10">
        <v>7946</v>
      </c>
      <c r="Q231" s="10">
        <v>8601</v>
      </c>
      <c r="R231" s="10">
        <v>8507</v>
      </c>
      <c r="S231" s="10">
        <v>7877</v>
      </c>
      <c r="T231" s="10">
        <v>7049</v>
      </c>
      <c r="U231" s="10">
        <v>6217</v>
      </c>
      <c r="V231" s="10">
        <v>5226</v>
      </c>
      <c r="W231" s="10">
        <v>4402</v>
      </c>
      <c r="X231" s="10">
        <v>3732</v>
      </c>
      <c r="Y231" s="10">
        <v>3171</v>
      </c>
      <c r="Z231" s="10">
        <v>2542</v>
      </c>
      <c r="AA231" s="10">
        <v>2174</v>
      </c>
      <c r="AB231" s="10">
        <v>1951</v>
      </c>
      <c r="AC231" s="10">
        <v>1733</v>
      </c>
      <c r="AD231" s="10">
        <v>1549</v>
      </c>
      <c r="AE231" s="10">
        <v>1392</v>
      </c>
      <c r="AF231" s="10">
        <v>1175</v>
      </c>
      <c r="AG231" s="10">
        <v>1088</v>
      </c>
      <c r="AH231">
        <v>955</v>
      </c>
      <c r="AI231">
        <v>830</v>
      </c>
      <c r="AJ231">
        <v>733</v>
      </c>
      <c r="AK231">
        <v>626</v>
      </c>
      <c r="AL231">
        <v>523</v>
      </c>
      <c r="AM231">
        <v>479</v>
      </c>
      <c r="AN231">
        <v>448</v>
      </c>
      <c r="AO231">
        <v>366</v>
      </c>
      <c r="AP231">
        <v>420</v>
      </c>
      <c r="AQ231">
        <v>440</v>
      </c>
      <c r="AR231">
        <v>389</v>
      </c>
      <c r="AS231">
        <v>345</v>
      </c>
      <c r="AT231">
        <v>325</v>
      </c>
      <c r="AU231">
        <v>302</v>
      </c>
      <c r="AV231">
        <v>285</v>
      </c>
      <c r="AW231">
        <v>265</v>
      </c>
      <c r="AX231">
        <v>250</v>
      </c>
    </row>
    <row r="232" spans="3:50" ht="12.75">
      <c r="C232" t="s">
        <v>34</v>
      </c>
      <c r="F232" s="10">
        <v>11485</v>
      </c>
      <c r="G232" s="10">
        <v>10891</v>
      </c>
      <c r="H232" s="10">
        <v>10524</v>
      </c>
      <c r="I232" s="10">
        <v>9733</v>
      </c>
      <c r="J232" s="13">
        <v>8516</v>
      </c>
      <c r="K232" s="10">
        <v>7731</v>
      </c>
      <c r="L232" s="10">
        <v>7544</v>
      </c>
      <c r="M232" s="10">
        <v>7285</v>
      </c>
      <c r="N232" s="10">
        <v>6814</v>
      </c>
      <c r="O232" s="10">
        <v>6771</v>
      </c>
      <c r="P232" s="10">
        <v>6210</v>
      </c>
      <c r="Q232" s="10">
        <v>5701</v>
      </c>
      <c r="R232" s="10">
        <v>5184</v>
      </c>
      <c r="S232" s="10">
        <v>4399</v>
      </c>
      <c r="T232" s="10">
        <v>3539</v>
      </c>
      <c r="U232" s="10">
        <v>2921</v>
      </c>
      <c r="V232" s="10">
        <v>2776</v>
      </c>
      <c r="W232" s="10">
        <v>2610</v>
      </c>
      <c r="X232" s="10">
        <v>2331</v>
      </c>
      <c r="Y232" s="10">
        <v>2063</v>
      </c>
      <c r="Z232" s="10">
        <v>1904</v>
      </c>
      <c r="AA232" s="10">
        <v>1794</v>
      </c>
      <c r="AB232" s="10">
        <v>1619</v>
      </c>
      <c r="AC232" s="10">
        <v>1572</v>
      </c>
      <c r="AD232" s="10">
        <v>1384</v>
      </c>
      <c r="AE232" s="10">
        <v>1182</v>
      </c>
      <c r="AF232" s="10">
        <v>1112</v>
      </c>
      <c r="AG232" s="10">
        <v>1024</v>
      </c>
      <c r="AH232">
        <v>956</v>
      </c>
      <c r="AI232">
        <v>959</v>
      </c>
      <c r="AJ232">
        <v>790</v>
      </c>
      <c r="AK232">
        <v>745</v>
      </c>
      <c r="AL232">
        <v>578</v>
      </c>
      <c r="AM232">
        <v>426</v>
      </c>
      <c r="AN232">
        <v>352</v>
      </c>
      <c r="AO232">
        <v>280</v>
      </c>
      <c r="AP232">
        <v>244</v>
      </c>
      <c r="AQ232">
        <v>209</v>
      </c>
      <c r="AR232">
        <v>120</v>
      </c>
      <c r="AS232">
        <v>72</v>
      </c>
      <c r="AT232">
        <v>59</v>
      </c>
      <c r="AU232">
        <v>46</v>
      </c>
      <c r="AV232">
        <v>45</v>
      </c>
      <c r="AW232">
        <v>41</v>
      </c>
      <c r="AX232">
        <v>34</v>
      </c>
    </row>
    <row r="233" spans="4:50" ht="12.75">
      <c r="D233" t="s">
        <v>36</v>
      </c>
      <c r="F233" s="10">
        <v>10512</v>
      </c>
      <c r="G233" s="10">
        <v>9934</v>
      </c>
      <c r="H233" s="10">
        <v>9655</v>
      </c>
      <c r="I233" s="10">
        <v>8910</v>
      </c>
      <c r="J233" s="13">
        <v>7812</v>
      </c>
      <c r="K233" s="10">
        <v>7112</v>
      </c>
      <c r="L233" s="10">
        <v>6900</v>
      </c>
      <c r="M233" s="10">
        <v>6646</v>
      </c>
      <c r="N233" s="10">
        <v>6190</v>
      </c>
      <c r="O233" s="10">
        <v>6138</v>
      </c>
      <c r="P233" s="10">
        <v>5597</v>
      </c>
      <c r="Q233" s="10">
        <v>5045</v>
      </c>
      <c r="R233" s="10">
        <v>4539</v>
      </c>
      <c r="S233" s="10">
        <v>3823</v>
      </c>
      <c r="T233" s="10">
        <v>2914</v>
      </c>
      <c r="U233" s="10">
        <v>2311</v>
      </c>
      <c r="V233" s="10">
        <v>2064</v>
      </c>
      <c r="W233" s="10">
        <v>1945</v>
      </c>
      <c r="X233" s="10">
        <v>1728</v>
      </c>
      <c r="Y233" s="10">
        <v>1539</v>
      </c>
      <c r="Z233" s="10">
        <v>1431</v>
      </c>
      <c r="AA233" s="10">
        <v>1372</v>
      </c>
      <c r="AB233" s="10">
        <v>1240</v>
      </c>
      <c r="AC233" s="10">
        <v>1218</v>
      </c>
      <c r="AD233" s="10">
        <v>1070</v>
      </c>
      <c r="AE233">
        <v>937</v>
      </c>
      <c r="AF233">
        <v>888</v>
      </c>
      <c r="AG233">
        <v>822</v>
      </c>
      <c r="AH233">
        <v>780</v>
      </c>
      <c r="AI233">
        <v>807</v>
      </c>
      <c r="AJ233">
        <v>667</v>
      </c>
      <c r="AK233">
        <v>647</v>
      </c>
      <c r="AL233">
        <v>499</v>
      </c>
      <c r="AM233">
        <v>365</v>
      </c>
      <c r="AN233">
        <v>300</v>
      </c>
      <c r="AO233">
        <v>233</v>
      </c>
      <c r="AP233">
        <v>207</v>
      </c>
      <c r="AQ233">
        <v>180</v>
      </c>
      <c r="AR233">
        <v>73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</row>
    <row r="234" spans="4:50" ht="12.75">
      <c r="D234" t="s">
        <v>37</v>
      </c>
      <c r="F234">
        <v>101</v>
      </c>
      <c r="G234">
        <v>84</v>
      </c>
      <c r="H234">
        <v>70</v>
      </c>
      <c r="I234">
        <v>63</v>
      </c>
      <c r="J234" s="12">
        <v>50</v>
      </c>
      <c r="K234">
        <v>28</v>
      </c>
      <c r="L234">
        <v>7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</row>
    <row r="235" spans="4:50" ht="12.75">
      <c r="D235" t="s">
        <v>38</v>
      </c>
      <c r="F235">
        <v>290</v>
      </c>
      <c r="G235">
        <v>304</v>
      </c>
      <c r="H235">
        <v>291</v>
      </c>
      <c r="I235">
        <v>250</v>
      </c>
      <c r="J235" s="12">
        <v>180</v>
      </c>
      <c r="K235">
        <v>127</v>
      </c>
      <c r="L235">
        <v>13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</row>
    <row r="236" spans="4:50" ht="12.75">
      <c r="D236" t="s">
        <v>54</v>
      </c>
      <c r="F236">
        <v>0</v>
      </c>
      <c r="G236">
        <v>0</v>
      </c>
      <c r="H236">
        <v>0</v>
      </c>
      <c r="I236">
        <v>0</v>
      </c>
      <c r="J236" s="12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6</v>
      </c>
      <c r="AP236">
        <v>5</v>
      </c>
      <c r="AQ236">
        <v>5</v>
      </c>
      <c r="AR236">
        <v>28</v>
      </c>
      <c r="AS236">
        <v>62</v>
      </c>
      <c r="AT236">
        <v>50</v>
      </c>
      <c r="AU236">
        <v>37</v>
      </c>
      <c r="AV236">
        <v>36</v>
      </c>
      <c r="AW236">
        <v>31</v>
      </c>
      <c r="AX236">
        <v>25</v>
      </c>
    </row>
    <row r="237" spans="4:50" ht="12.75">
      <c r="D237" t="s">
        <v>55</v>
      </c>
      <c r="F237">
        <v>583</v>
      </c>
      <c r="G237">
        <v>568</v>
      </c>
      <c r="H237">
        <v>508</v>
      </c>
      <c r="I237">
        <v>509</v>
      </c>
      <c r="J237" s="12">
        <v>474</v>
      </c>
      <c r="K237">
        <v>464</v>
      </c>
      <c r="L237">
        <v>625</v>
      </c>
      <c r="M237">
        <v>638</v>
      </c>
      <c r="N237">
        <v>625</v>
      </c>
      <c r="O237">
        <v>633</v>
      </c>
      <c r="P237">
        <v>613</v>
      </c>
      <c r="Q237">
        <v>656</v>
      </c>
      <c r="R237">
        <v>645</v>
      </c>
      <c r="S237">
        <v>576</v>
      </c>
      <c r="T237">
        <v>625</v>
      </c>
      <c r="U237">
        <v>610</v>
      </c>
      <c r="V237">
        <v>712</v>
      </c>
      <c r="W237">
        <v>665</v>
      </c>
      <c r="X237">
        <v>604</v>
      </c>
      <c r="Y237">
        <v>524</v>
      </c>
      <c r="Z237">
        <v>473</v>
      </c>
      <c r="AA237">
        <v>422</v>
      </c>
      <c r="AB237">
        <v>380</v>
      </c>
      <c r="AC237">
        <v>354</v>
      </c>
      <c r="AD237">
        <v>313</v>
      </c>
      <c r="AE237">
        <v>245</v>
      </c>
      <c r="AF237">
        <v>224</v>
      </c>
      <c r="AG237">
        <v>202</v>
      </c>
      <c r="AH237">
        <v>176</v>
      </c>
      <c r="AI237">
        <v>152</v>
      </c>
      <c r="AJ237">
        <v>123</v>
      </c>
      <c r="AK237">
        <v>99</v>
      </c>
      <c r="AL237">
        <v>79</v>
      </c>
      <c r="AM237">
        <v>62</v>
      </c>
      <c r="AN237">
        <v>51</v>
      </c>
      <c r="AO237">
        <v>41</v>
      </c>
      <c r="AP237">
        <v>32</v>
      </c>
      <c r="AQ237">
        <v>24</v>
      </c>
      <c r="AR237">
        <v>19</v>
      </c>
      <c r="AS237">
        <v>9</v>
      </c>
      <c r="AT237">
        <v>9</v>
      </c>
      <c r="AU237">
        <v>9</v>
      </c>
      <c r="AV237">
        <v>9</v>
      </c>
      <c r="AW237">
        <v>10</v>
      </c>
      <c r="AX237">
        <v>9</v>
      </c>
    </row>
    <row r="238" spans="3:50" ht="12.75">
      <c r="C238" t="s">
        <v>41</v>
      </c>
      <c r="F238">
        <v>155</v>
      </c>
      <c r="G238">
        <v>156</v>
      </c>
      <c r="H238">
        <v>154</v>
      </c>
      <c r="I238">
        <v>155</v>
      </c>
      <c r="J238" s="12">
        <v>160</v>
      </c>
      <c r="K238">
        <v>151</v>
      </c>
      <c r="L238">
        <v>142</v>
      </c>
      <c r="M238">
        <v>136</v>
      </c>
      <c r="N238">
        <v>126</v>
      </c>
      <c r="O238">
        <v>123</v>
      </c>
      <c r="P238">
        <v>122</v>
      </c>
      <c r="Q238">
        <v>119</v>
      </c>
      <c r="R238">
        <v>115</v>
      </c>
      <c r="S238">
        <v>108</v>
      </c>
      <c r="T238">
        <v>96</v>
      </c>
      <c r="U238">
        <v>91</v>
      </c>
      <c r="V238">
        <v>91</v>
      </c>
      <c r="W238">
        <v>86</v>
      </c>
      <c r="X238">
        <v>74</v>
      </c>
      <c r="Y238">
        <v>61</v>
      </c>
      <c r="Z238">
        <v>46</v>
      </c>
      <c r="AA238">
        <v>34</v>
      </c>
      <c r="AB238">
        <v>28</v>
      </c>
      <c r="AC238">
        <v>25</v>
      </c>
      <c r="AD238">
        <v>25</v>
      </c>
      <c r="AE238">
        <v>21</v>
      </c>
      <c r="AF238">
        <v>17</v>
      </c>
      <c r="AG238">
        <v>16</v>
      </c>
      <c r="AH238">
        <v>15</v>
      </c>
      <c r="AI238">
        <v>14</v>
      </c>
      <c r="AJ238">
        <v>13</v>
      </c>
      <c r="AK238">
        <v>13</v>
      </c>
      <c r="AL238">
        <v>12</v>
      </c>
      <c r="AM238">
        <v>13</v>
      </c>
      <c r="AN238">
        <v>13</v>
      </c>
      <c r="AO238">
        <v>12</v>
      </c>
      <c r="AP238">
        <v>9</v>
      </c>
      <c r="AQ238">
        <v>7</v>
      </c>
      <c r="AR238">
        <v>7</v>
      </c>
      <c r="AS238">
        <v>6</v>
      </c>
      <c r="AT238">
        <v>6</v>
      </c>
      <c r="AU238">
        <v>5</v>
      </c>
      <c r="AV238">
        <v>4</v>
      </c>
      <c r="AW238">
        <v>3</v>
      </c>
      <c r="AX238">
        <v>2</v>
      </c>
    </row>
    <row r="239" spans="3:50" ht="12.75">
      <c r="C239" t="s">
        <v>43</v>
      </c>
      <c r="F239">
        <v>52</v>
      </c>
      <c r="G239">
        <v>51</v>
      </c>
      <c r="H239">
        <v>51</v>
      </c>
      <c r="I239">
        <v>50</v>
      </c>
      <c r="J239" s="12">
        <v>49</v>
      </c>
      <c r="K239">
        <v>48</v>
      </c>
      <c r="L239">
        <v>49</v>
      </c>
      <c r="M239">
        <v>48</v>
      </c>
      <c r="N239">
        <v>47</v>
      </c>
      <c r="O239">
        <v>46</v>
      </c>
      <c r="P239">
        <v>46</v>
      </c>
      <c r="Q239">
        <v>44</v>
      </c>
      <c r="R239">
        <v>41</v>
      </c>
      <c r="S239">
        <v>37</v>
      </c>
      <c r="T239">
        <v>35</v>
      </c>
      <c r="U239">
        <v>34</v>
      </c>
      <c r="V239">
        <v>34</v>
      </c>
      <c r="W239">
        <v>32</v>
      </c>
      <c r="X239">
        <v>30</v>
      </c>
      <c r="Y239">
        <v>29</v>
      </c>
      <c r="Z239">
        <v>28</v>
      </c>
      <c r="AA239">
        <v>26</v>
      </c>
      <c r="AB239">
        <v>24</v>
      </c>
      <c r="AC239">
        <v>21</v>
      </c>
      <c r="AD239">
        <v>21</v>
      </c>
      <c r="AE239">
        <v>21</v>
      </c>
      <c r="AF239">
        <v>20</v>
      </c>
      <c r="AG239">
        <v>19</v>
      </c>
      <c r="AH239">
        <v>18</v>
      </c>
      <c r="AI239">
        <v>16</v>
      </c>
      <c r="AJ239">
        <v>15</v>
      </c>
      <c r="AK239">
        <v>13</v>
      </c>
      <c r="AL239">
        <v>13</v>
      </c>
      <c r="AM239">
        <v>13</v>
      </c>
      <c r="AN239">
        <v>11</v>
      </c>
      <c r="AO239">
        <v>9</v>
      </c>
      <c r="AP239">
        <v>9</v>
      </c>
      <c r="AQ239">
        <v>8</v>
      </c>
      <c r="AR239">
        <v>6</v>
      </c>
      <c r="AS239">
        <v>5</v>
      </c>
      <c r="AT239">
        <v>5</v>
      </c>
      <c r="AU239">
        <v>4</v>
      </c>
      <c r="AV239">
        <v>4</v>
      </c>
      <c r="AW239">
        <v>4</v>
      </c>
      <c r="AX239">
        <v>3</v>
      </c>
    </row>
    <row r="240" spans="3:50" ht="12.75">
      <c r="C240" t="s">
        <v>56</v>
      </c>
      <c r="F240">
        <v>0</v>
      </c>
      <c r="G240">
        <v>0</v>
      </c>
      <c r="H240">
        <v>0</v>
      </c>
      <c r="I240">
        <v>0</v>
      </c>
      <c r="J240" s="12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</row>
    <row r="241" ht="12.75">
      <c r="A241" t="s">
        <v>57</v>
      </c>
    </row>
    <row r="242" spans="1:50" ht="12.75">
      <c r="A242" t="s">
        <v>65</v>
      </c>
      <c r="F242" s="10">
        <v>27433</v>
      </c>
      <c r="G242" s="10">
        <v>25442</v>
      </c>
      <c r="H242" s="10">
        <v>23764</v>
      </c>
      <c r="I242" s="10">
        <v>21585</v>
      </c>
      <c r="J242" s="13">
        <v>19093</v>
      </c>
      <c r="K242" s="10">
        <v>17352</v>
      </c>
      <c r="L242" s="10">
        <v>16842</v>
      </c>
      <c r="M242" s="10">
        <v>16299</v>
      </c>
      <c r="N242" s="10">
        <v>15241</v>
      </c>
      <c r="O242" s="10">
        <v>14788</v>
      </c>
      <c r="P242" s="10">
        <v>13695</v>
      </c>
      <c r="Q242" s="10">
        <v>12683</v>
      </c>
      <c r="R242" s="10">
        <v>11152</v>
      </c>
      <c r="S242" s="10">
        <v>9113</v>
      </c>
      <c r="T242" s="10">
        <v>7026</v>
      </c>
      <c r="U242" s="10">
        <v>5600</v>
      </c>
      <c r="V242" s="10">
        <v>4913</v>
      </c>
      <c r="W242" s="10">
        <v>4477</v>
      </c>
      <c r="X242" s="10">
        <v>4028</v>
      </c>
      <c r="Y242" s="10">
        <v>3521</v>
      </c>
      <c r="Z242" s="10">
        <v>3190</v>
      </c>
      <c r="AA242" s="10">
        <v>3093</v>
      </c>
      <c r="AB242" s="10">
        <v>2793</v>
      </c>
      <c r="AC242" s="10">
        <v>2839</v>
      </c>
      <c r="AD242" s="10">
        <v>2432</v>
      </c>
      <c r="AE242" s="10">
        <v>2153</v>
      </c>
      <c r="AF242" s="10">
        <v>1992</v>
      </c>
      <c r="AG242" s="10">
        <v>1897</v>
      </c>
      <c r="AH242" s="10">
        <v>1822</v>
      </c>
      <c r="AI242" s="10">
        <v>1783</v>
      </c>
      <c r="AJ242" s="10">
        <v>1539</v>
      </c>
      <c r="AK242" s="10">
        <v>1353</v>
      </c>
      <c r="AL242" s="10">
        <v>1093</v>
      </c>
      <c r="AM242">
        <v>846</v>
      </c>
      <c r="AN242">
        <v>649</v>
      </c>
      <c r="AO242">
        <v>519</v>
      </c>
      <c r="AP242">
        <v>429</v>
      </c>
      <c r="AQ242">
        <v>348</v>
      </c>
      <c r="AR242">
        <v>141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</row>
    <row r="243" spans="1:50" ht="12.75">
      <c r="A243" t="s">
        <v>59</v>
      </c>
      <c r="F243" s="10">
        <v>1504</v>
      </c>
      <c r="G243" s="10">
        <v>1382</v>
      </c>
      <c r="H243" s="10">
        <v>1212</v>
      </c>
      <c r="I243" s="10">
        <v>1036</v>
      </c>
      <c r="J243" s="12">
        <v>741</v>
      </c>
      <c r="K243">
        <v>489</v>
      </c>
      <c r="L243">
        <v>64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</row>
    <row r="244" spans="1:50" ht="12.75">
      <c r="A244" t="s">
        <v>70</v>
      </c>
      <c r="F244" s="10">
        <v>110785</v>
      </c>
      <c r="G244" s="10">
        <v>100497</v>
      </c>
      <c r="H244" s="10">
        <v>92658</v>
      </c>
      <c r="I244" s="10">
        <v>86215</v>
      </c>
      <c r="J244" s="13">
        <v>78184</v>
      </c>
      <c r="K244" s="10">
        <v>70993</v>
      </c>
      <c r="L244" s="10">
        <v>66017</v>
      </c>
      <c r="M244" s="10">
        <v>62615</v>
      </c>
      <c r="N244" s="10">
        <v>58920</v>
      </c>
      <c r="O244" s="10">
        <v>56232</v>
      </c>
      <c r="P244" s="10">
        <v>51749</v>
      </c>
      <c r="Q244" s="10">
        <v>47375</v>
      </c>
      <c r="R244" s="10">
        <v>44251</v>
      </c>
      <c r="S244" s="10">
        <v>40638</v>
      </c>
      <c r="T244" s="10">
        <v>36378</v>
      </c>
      <c r="U244" s="10">
        <v>32474</v>
      </c>
      <c r="V244" s="10">
        <v>28573</v>
      </c>
      <c r="W244" s="10">
        <v>26247</v>
      </c>
      <c r="X244" s="10">
        <v>22803</v>
      </c>
      <c r="Y244" s="10">
        <v>19933</v>
      </c>
      <c r="Z244" s="10">
        <v>18052</v>
      </c>
      <c r="AA244" s="10">
        <v>16489</v>
      </c>
      <c r="AB244" s="10">
        <v>14139</v>
      </c>
      <c r="AC244" s="10">
        <v>12335</v>
      </c>
      <c r="AD244" s="10">
        <v>10436</v>
      </c>
      <c r="AE244" s="10">
        <v>8927</v>
      </c>
      <c r="AF244" s="10">
        <v>7773</v>
      </c>
      <c r="AG244" s="10">
        <v>6806</v>
      </c>
      <c r="AH244" s="10">
        <v>5871</v>
      </c>
      <c r="AI244" s="10">
        <v>5218</v>
      </c>
      <c r="AJ244" s="10">
        <v>4378</v>
      </c>
      <c r="AK244" s="10">
        <v>3620</v>
      </c>
      <c r="AL244" s="10">
        <v>3120</v>
      </c>
      <c r="AM244" s="10">
        <v>2701</v>
      </c>
      <c r="AN244" s="10">
        <v>2292</v>
      </c>
      <c r="AO244" s="10">
        <v>2089</v>
      </c>
      <c r="AP244" s="10">
        <v>1886</v>
      </c>
      <c r="AQ244" s="10">
        <v>1574</v>
      </c>
      <c r="AR244">
        <v>585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</row>
    <row r="246" spans="1:50" ht="12.75">
      <c r="A246" t="s">
        <v>71</v>
      </c>
      <c r="F246" s="10">
        <v>81532</v>
      </c>
      <c r="G246" s="10">
        <v>76861</v>
      </c>
      <c r="H246" s="10">
        <v>73341</v>
      </c>
      <c r="I246" s="10">
        <v>67523</v>
      </c>
      <c r="J246" s="13">
        <v>61975</v>
      </c>
      <c r="K246" s="10">
        <v>57126</v>
      </c>
      <c r="L246" s="10">
        <v>53490</v>
      </c>
      <c r="M246" s="10">
        <v>50168</v>
      </c>
      <c r="N246" s="10">
        <v>46818</v>
      </c>
      <c r="O246" s="10">
        <v>44486</v>
      </c>
      <c r="P246" s="10">
        <v>41432</v>
      </c>
      <c r="Q246" s="10">
        <v>38878</v>
      </c>
      <c r="R246" s="10">
        <v>37013</v>
      </c>
      <c r="S246" s="10">
        <v>33279</v>
      </c>
      <c r="T246" s="10">
        <v>31502</v>
      </c>
      <c r="U246" s="10">
        <v>29297</v>
      </c>
      <c r="V246" s="10">
        <v>27325</v>
      </c>
      <c r="W246" s="10">
        <v>25258</v>
      </c>
      <c r="X246" s="10">
        <v>23108</v>
      </c>
      <c r="Y246" s="10">
        <v>21650</v>
      </c>
      <c r="Z246" s="10">
        <v>19833</v>
      </c>
      <c r="AA246" s="10">
        <v>18271</v>
      </c>
      <c r="AB246" s="10">
        <v>16953</v>
      </c>
      <c r="AC246" s="10">
        <v>15698</v>
      </c>
      <c r="AD246" s="10">
        <v>13323</v>
      </c>
      <c r="AE246" s="10">
        <v>11893</v>
      </c>
      <c r="AF246" s="10">
        <v>10957</v>
      </c>
      <c r="AG246" s="10">
        <v>10055</v>
      </c>
      <c r="AH246" s="10">
        <v>8972</v>
      </c>
      <c r="AI246" s="10">
        <v>7956</v>
      </c>
      <c r="AJ246" s="10">
        <v>7076</v>
      </c>
      <c r="AK246" s="10">
        <v>6323</v>
      </c>
      <c r="AL246" s="10">
        <v>5516</v>
      </c>
      <c r="AM246" s="10">
        <v>5181</v>
      </c>
      <c r="AN246" s="10">
        <v>4669</v>
      </c>
      <c r="AO246" s="10">
        <v>4174</v>
      </c>
      <c r="AP246" s="10">
        <v>3664</v>
      </c>
      <c r="AQ246" s="10">
        <v>3409</v>
      </c>
      <c r="AR246" s="10">
        <v>2961</v>
      </c>
      <c r="AS246" s="10">
        <v>2793</v>
      </c>
      <c r="AT246" s="10">
        <v>2589</v>
      </c>
      <c r="AU246" s="10">
        <v>2344</v>
      </c>
      <c r="AV246" s="10">
        <v>2198</v>
      </c>
      <c r="AW246" s="10">
        <v>2079</v>
      </c>
      <c r="AX246" s="10">
        <v>1963</v>
      </c>
    </row>
    <row r="248" spans="1:50" ht="12.75">
      <c r="A248" t="s">
        <v>21</v>
      </c>
      <c r="F248" s="10">
        <v>76651</v>
      </c>
      <c r="G248" s="10">
        <v>72278</v>
      </c>
      <c r="H248" s="10">
        <v>69050</v>
      </c>
      <c r="I248" s="10">
        <v>63688</v>
      </c>
      <c r="J248" s="13">
        <v>59153</v>
      </c>
      <c r="K248" s="10">
        <v>54611</v>
      </c>
      <c r="L248" s="10">
        <v>51079</v>
      </c>
      <c r="M248" s="10">
        <v>47959</v>
      </c>
      <c r="N248" s="10">
        <v>44709</v>
      </c>
      <c r="O248" s="10">
        <v>42450</v>
      </c>
      <c r="P248" s="10">
        <v>39480</v>
      </c>
      <c r="Q248" s="10">
        <v>37010</v>
      </c>
      <c r="R248" s="10">
        <v>35645</v>
      </c>
      <c r="S248" s="10">
        <v>32183</v>
      </c>
      <c r="T248" s="10">
        <v>30624</v>
      </c>
      <c r="U248" s="10">
        <v>28545</v>
      </c>
      <c r="V248" s="10">
        <v>26594</v>
      </c>
      <c r="W248" s="10">
        <v>24553</v>
      </c>
      <c r="X248" s="10">
        <v>22434</v>
      </c>
      <c r="Y248" s="10">
        <v>21014</v>
      </c>
      <c r="Z248" s="10">
        <v>19254</v>
      </c>
      <c r="AA248" s="10">
        <v>17643</v>
      </c>
      <c r="AB248" s="10">
        <v>16337</v>
      </c>
      <c r="AC248" s="10">
        <v>14972</v>
      </c>
      <c r="AD248" s="10">
        <v>12687</v>
      </c>
      <c r="AE248" s="10">
        <v>11340</v>
      </c>
      <c r="AF248" s="10">
        <v>10449</v>
      </c>
      <c r="AG248" s="10">
        <v>9520</v>
      </c>
      <c r="AH248" s="10">
        <v>8472</v>
      </c>
      <c r="AI248" s="10">
        <v>7491</v>
      </c>
      <c r="AJ248" s="10">
        <v>6700</v>
      </c>
      <c r="AK248" s="10">
        <v>6011</v>
      </c>
      <c r="AL248" s="10">
        <v>5253</v>
      </c>
      <c r="AM248" s="10">
        <v>4935</v>
      </c>
      <c r="AN248" s="10">
        <v>4461</v>
      </c>
      <c r="AO248" s="10">
        <v>3974</v>
      </c>
      <c r="AP248" s="10">
        <v>3439</v>
      </c>
      <c r="AQ248" s="10">
        <v>3257</v>
      </c>
      <c r="AR248" s="10">
        <v>2898</v>
      </c>
      <c r="AS248" s="10">
        <v>2760</v>
      </c>
      <c r="AT248" s="10">
        <v>2558</v>
      </c>
      <c r="AU248" s="10">
        <v>2318</v>
      </c>
      <c r="AV248" s="10">
        <v>2174</v>
      </c>
      <c r="AW248" s="10">
        <v>2056</v>
      </c>
      <c r="AX248" s="10">
        <v>1946</v>
      </c>
    </row>
    <row r="249" spans="2:50" ht="12.75">
      <c r="B249" t="s">
        <v>22</v>
      </c>
      <c r="F249" s="10">
        <v>76602</v>
      </c>
      <c r="G249" s="10">
        <v>72235</v>
      </c>
      <c r="H249" s="10">
        <v>68980</v>
      </c>
      <c r="I249" s="10">
        <v>63547</v>
      </c>
      <c r="J249" s="13">
        <v>58980</v>
      </c>
      <c r="K249" s="10">
        <v>54469</v>
      </c>
      <c r="L249" s="10">
        <v>50946</v>
      </c>
      <c r="M249" s="10">
        <v>47829</v>
      </c>
      <c r="N249" s="10">
        <v>44589</v>
      </c>
      <c r="O249" s="10">
        <v>42368</v>
      </c>
      <c r="P249" s="10">
        <v>39400</v>
      </c>
      <c r="Q249" s="10">
        <v>36936</v>
      </c>
      <c r="R249" s="10">
        <v>35577</v>
      </c>
      <c r="S249" s="10">
        <v>32119</v>
      </c>
      <c r="T249" s="10">
        <v>30563</v>
      </c>
      <c r="U249" s="10">
        <v>28461</v>
      </c>
      <c r="V249" s="10">
        <v>26514</v>
      </c>
      <c r="W249" s="10">
        <v>24467</v>
      </c>
      <c r="X249" s="10">
        <v>22354</v>
      </c>
      <c r="Y249" s="10">
        <v>20941</v>
      </c>
      <c r="Z249" s="10">
        <v>19203</v>
      </c>
      <c r="AA249" s="10">
        <v>17600</v>
      </c>
      <c r="AB249" s="10">
        <v>16294</v>
      </c>
      <c r="AC249" s="10">
        <v>14933</v>
      </c>
      <c r="AD249" s="10">
        <v>12660</v>
      </c>
      <c r="AE249" s="10">
        <v>11314</v>
      </c>
      <c r="AF249" s="10">
        <v>10426</v>
      </c>
      <c r="AG249" s="10">
        <v>9501</v>
      </c>
      <c r="AH249" s="10">
        <v>8457</v>
      </c>
      <c r="AI249" s="10">
        <v>7480</v>
      </c>
      <c r="AJ249" s="10">
        <v>6693</v>
      </c>
      <c r="AK249" s="10">
        <v>6008</v>
      </c>
      <c r="AL249" s="10">
        <v>5253</v>
      </c>
      <c r="AM249" s="10">
        <v>4935</v>
      </c>
      <c r="AN249" s="10">
        <v>4461</v>
      </c>
      <c r="AO249" s="10">
        <v>3974</v>
      </c>
      <c r="AP249" s="10">
        <v>3439</v>
      </c>
      <c r="AQ249" s="10">
        <v>3257</v>
      </c>
      <c r="AR249" s="10">
        <v>2898</v>
      </c>
      <c r="AS249" s="10">
        <v>2760</v>
      </c>
      <c r="AT249" s="10">
        <v>2558</v>
      </c>
      <c r="AU249" s="10">
        <v>2318</v>
      </c>
      <c r="AV249" s="10">
        <v>2174</v>
      </c>
      <c r="AW249" s="10">
        <v>2056</v>
      </c>
      <c r="AX249" s="10">
        <v>1946</v>
      </c>
    </row>
    <row r="250" spans="3:50" ht="12.75">
      <c r="C250" t="s">
        <v>23</v>
      </c>
      <c r="F250" s="10">
        <v>36082</v>
      </c>
      <c r="G250" s="10">
        <v>34276</v>
      </c>
      <c r="H250" s="10">
        <v>32363</v>
      </c>
      <c r="I250" s="10">
        <v>29279</v>
      </c>
      <c r="J250" s="13">
        <v>27666</v>
      </c>
      <c r="K250" s="10">
        <v>25224</v>
      </c>
      <c r="L250" s="10">
        <v>23793</v>
      </c>
      <c r="M250" s="10">
        <v>22170</v>
      </c>
      <c r="N250" s="10">
        <v>20153</v>
      </c>
      <c r="O250" s="10">
        <v>19387</v>
      </c>
      <c r="P250" s="10">
        <v>18350</v>
      </c>
      <c r="Q250" s="10">
        <v>17507</v>
      </c>
      <c r="R250" s="10">
        <v>17160</v>
      </c>
      <c r="S250" s="10">
        <v>15768</v>
      </c>
      <c r="T250" s="10">
        <v>15269</v>
      </c>
      <c r="U250" s="10">
        <v>14485</v>
      </c>
      <c r="V250" s="10">
        <v>13847</v>
      </c>
      <c r="W250" s="10">
        <v>13118</v>
      </c>
      <c r="X250" s="10">
        <v>12658</v>
      </c>
      <c r="Y250" s="10">
        <v>12245</v>
      </c>
      <c r="Z250" s="10">
        <v>11583</v>
      </c>
      <c r="AA250" s="10">
        <v>11018</v>
      </c>
      <c r="AB250" s="10">
        <v>10556</v>
      </c>
      <c r="AC250" s="10">
        <v>10092</v>
      </c>
      <c r="AD250" s="10">
        <v>8844</v>
      </c>
      <c r="AE250" s="10">
        <v>8237</v>
      </c>
      <c r="AF250" s="10">
        <v>7918</v>
      </c>
      <c r="AG250" s="10">
        <v>7591</v>
      </c>
      <c r="AH250" s="10">
        <v>6971</v>
      </c>
      <c r="AI250" s="10">
        <v>6541</v>
      </c>
      <c r="AJ250" s="10">
        <v>6143</v>
      </c>
      <c r="AK250" s="10">
        <v>5630</v>
      </c>
      <c r="AL250" s="10">
        <v>4961</v>
      </c>
      <c r="AM250" s="10">
        <v>4687</v>
      </c>
      <c r="AN250" s="10">
        <v>4249</v>
      </c>
      <c r="AO250" s="10">
        <v>3794</v>
      </c>
      <c r="AP250" s="10">
        <v>3326</v>
      </c>
      <c r="AQ250" s="10">
        <v>3153</v>
      </c>
      <c r="AR250" s="10">
        <v>2830</v>
      </c>
      <c r="AS250" s="10">
        <v>2705</v>
      </c>
      <c r="AT250" s="10">
        <v>2515</v>
      </c>
      <c r="AU250" s="10">
        <v>2277</v>
      </c>
      <c r="AV250" s="10">
        <v>2136</v>
      </c>
      <c r="AW250" s="10">
        <v>2019</v>
      </c>
      <c r="AX250" s="10">
        <v>1908</v>
      </c>
    </row>
    <row r="251" spans="3:50" ht="12.75">
      <c r="C251" t="s">
        <v>24</v>
      </c>
      <c r="F251" s="10">
        <v>40520</v>
      </c>
      <c r="G251" s="10">
        <v>37960</v>
      </c>
      <c r="H251" s="10">
        <v>36616</v>
      </c>
      <c r="I251" s="10">
        <v>34268</v>
      </c>
      <c r="J251" s="13">
        <v>31315</v>
      </c>
      <c r="K251" s="10">
        <v>29246</v>
      </c>
      <c r="L251" s="10">
        <v>27152</v>
      </c>
      <c r="M251" s="10">
        <v>25660</v>
      </c>
      <c r="N251" s="10">
        <v>24436</v>
      </c>
      <c r="O251" s="10">
        <v>22981</v>
      </c>
      <c r="P251" s="10">
        <v>21050</v>
      </c>
      <c r="Q251" s="10">
        <v>19429</v>
      </c>
      <c r="R251" s="10">
        <v>18417</v>
      </c>
      <c r="S251" s="10">
        <v>16351</v>
      </c>
      <c r="T251" s="10">
        <v>15294</v>
      </c>
      <c r="U251" s="10">
        <v>13976</v>
      </c>
      <c r="V251" s="10">
        <v>12668</v>
      </c>
      <c r="W251" s="10">
        <v>11349</v>
      </c>
      <c r="X251" s="10">
        <v>9696</v>
      </c>
      <c r="Y251" s="10">
        <v>8696</v>
      </c>
      <c r="Z251" s="10">
        <v>7620</v>
      </c>
      <c r="AA251" s="10">
        <v>6582</v>
      </c>
      <c r="AB251" s="10">
        <v>5738</v>
      </c>
      <c r="AC251" s="10">
        <v>4841</v>
      </c>
      <c r="AD251" s="10">
        <v>3816</v>
      </c>
      <c r="AE251" s="10">
        <v>3077</v>
      </c>
      <c r="AF251" s="10">
        <v>2508</v>
      </c>
      <c r="AG251" s="10">
        <v>1910</v>
      </c>
      <c r="AH251" s="10">
        <v>1486</v>
      </c>
      <c r="AI251">
        <v>939</v>
      </c>
      <c r="AJ251">
        <v>550</v>
      </c>
      <c r="AK251">
        <v>378</v>
      </c>
      <c r="AL251">
        <v>292</v>
      </c>
      <c r="AM251">
        <v>249</v>
      </c>
      <c r="AN251">
        <v>212</v>
      </c>
      <c r="AO251">
        <v>180</v>
      </c>
      <c r="AP251">
        <v>113</v>
      </c>
      <c r="AQ251">
        <v>104</v>
      </c>
      <c r="AR251">
        <v>68</v>
      </c>
      <c r="AS251">
        <v>55</v>
      </c>
      <c r="AT251">
        <v>43</v>
      </c>
      <c r="AU251">
        <v>41</v>
      </c>
      <c r="AV251">
        <v>38</v>
      </c>
      <c r="AW251">
        <v>37</v>
      </c>
      <c r="AX251">
        <v>38</v>
      </c>
    </row>
    <row r="252" spans="2:50" ht="12.75">
      <c r="B252" t="s">
        <v>25</v>
      </c>
      <c r="F252">
        <v>49</v>
      </c>
      <c r="G252">
        <v>43</v>
      </c>
      <c r="H252">
        <v>70</v>
      </c>
      <c r="I252">
        <v>141</v>
      </c>
      <c r="J252" s="12">
        <v>173</v>
      </c>
      <c r="K252">
        <v>142</v>
      </c>
      <c r="L252">
        <v>134</v>
      </c>
      <c r="M252">
        <v>130</v>
      </c>
      <c r="N252">
        <v>120</v>
      </c>
      <c r="O252">
        <v>82</v>
      </c>
      <c r="P252">
        <v>80</v>
      </c>
      <c r="Q252">
        <v>74</v>
      </c>
      <c r="R252">
        <v>68</v>
      </c>
      <c r="S252">
        <v>65</v>
      </c>
      <c r="T252">
        <v>61</v>
      </c>
      <c r="U252">
        <v>84</v>
      </c>
      <c r="V252">
        <v>80</v>
      </c>
      <c r="W252">
        <v>86</v>
      </c>
      <c r="X252">
        <v>81</v>
      </c>
      <c r="Y252">
        <v>73</v>
      </c>
      <c r="Z252">
        <v>51</v>
      </c>
      <c r="AA252">
        <v>44</v>
      </c>
      <c r="AB252">
        <v>43</v>
      </c>
      <c r="AC252">
        <v>39</v>
      </c>
      <c r="AD252">
        <v>27</v>
      </c>
      <c r="AE252">
        <v>27</v>
      </c>
      <c r="AF252">
        <v>22</v>
      </c>
      <c r="AG252">
        <v>19</v>
      </c>
      <c r="AH252">
        <v>15</v>
      </c>
      <c r="AI252">
        <v>11</v>
      </c>
      <c r="AJ252">
        <v>8</v>
      </c>
      <c r="AK252">
        <v>4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</row>
    <row r="253" spans="3:50" ht="12.75">
      <c r="C253" t="s">
        <v>26</v>
      </c>
      <c r="F253">
        <v>0</v>
      </c>
      <c r="G253">
        <v>0</v>
      </c>
      <c r="H253">
        <v>0</v>
      </c>
      <c r="I253">
        <v>0</v>
      </c>
      <c r="J253" s="12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</row>
    <row r="254" ht="12.75">
      <c r="C254" t="s">
        <v>28</v>
      </c>
    </row>
    <row r="255" spans="3:50" ht="12.75">
      <c r="C255" t="s">
        <v>29</v>
      </c>
      <c r="F255">
        <v>49</v>
      </c>
      <c r="G255">
        <v>43</v>
      </c>
      <c r="H255">
        <v>70</v>
      </c>
      <c r="I255">
        <v>141</v>
      </c>
      <c r="J255" s="12">
        <v>173</v>
      </c>
      <c r="K255">
        <v>142</v>
      </c>
      <c r="L255">
        <v>134</v>
      </c>
      <c r="M255">
        <v>130</v>
      </c>
      <c r="N255">
        <v>120</v>
      </c>
      <c r="O255">
        <v>82</v>
      </c>
      <c r="P255">
        <v>80</v>
      </c>
      <c r="Q255">
        <v>74</v>
      </c>
      <c r="R255">
        <v>68</v>
      </c>
      <c r="S255">
        <v>65</v>
      </c>
      <c r="T255">
        <v>61</v>
      </c>
      <c r="U255">
        <v>84</v>
      </c>
      <c r="V255">
        <v>80</v>
      </c>
      <c r="W255">
        <v>86</v>
      </c>
      <c r="X255">
        <v>81</v>
      </c>
      <c r="Y255">
        <v>73</v>
      </c>
      <c r="Z255">
        <v>51</v>
      </c>
      <c r="AA255">
        <v>44</v>
      </c>
      <c r="AB255">
        <v>43</v>
      </c>
      <c r="AC255">
        <v>39</v>
      </c>
      <c r="AD255">
        <v>27</v>
      </c>
      <c r="AE255">
        <v>27</v>
      </c>
      <c r="AF255">
        <v>22</v>
      </c>
      <c r="AG255">
        <v>19</v>
      </c>
      <c r="AH255">
        <v>15</v>
      </c>
      <c r="AI255">
        <v>11</v>
      </c>
      <c r="AJ255">
        <v>8</v>
      </c>
      <c r="AK255">
        <v>4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</row>
    <row r="257" spans="1:50" ht="12.75">
      <c r="A257" t="s">
        <v>30</v>
      </c>
      <c r="F257" s="10">
        <v>4881</v>
      </c>
      <c r="G257" s="10">
        <v>4583</v>
      </c>
      <c r="H257" s="10">
        <v>4291</v>
      </c>
      <c r="I257" s="10">
        <v>3835</v>
      </c>
      <c r="J257" s="13">
        <v>2822</v>
      </c>
      <c r="K257" s="10">
        <v>2515</v>
      </c>
      <c r="L257" s="10">
        <v>2411</v>
      </c>
      <c r="M257" s="10">
        <v>2209</v>
      </c>
      <c r="N257" s="10">
        <v>2109</v>
      </c>
      <c r="O257" s="10">
        <v>2036</v>
      </c>
      <c r="P257" s="10">
        <v>1952</v>
      </c>
      <c r="Q257" s="10">
        <v>1868</v>
      </c>
      <c r="R257" s="10">
        <v>1368</v>
      </c>
      <c r="S257" s="10">
        <v>1096</v>
      </c>
      <c r="T257">
        <v>878</v>
      </c>
      <c r="U257">
        <v>752</v>
      </c>
      <c r="V257">
        <v>731</v>
      </c>
      <c r="W257">
        <v>705</v>
      </c>
      <c r="X257">
        <v>674</v>
      </c>
      <c r="Y257">
        <v>636</v>
      </c>
      <c r="Z257">
        <v>580</v>
      </c>
      <c r="AA257">
        <v>628</v>
      </c>
      <c r="AB257">
        <v>616</v>
      </c>
      <c r="AC257">
        <v>726</v>
      </c>
      <c r="AD257">
        <v>636</v>
      </c>
      <c r="AE257">
        <v>553</v>
      </c>
      <c r="AF257">
        <v>509</v>
      </c>
      <c r="AG257">
        <v>535</v>
      </c>
      <c r="AH257">
        <v>500</v>
      </c>
      <c r="AI257">
        <v>465</v>
      </c>
      <c r="AJ257">
        <v>376</v>
      </c>
      <c r="AK257">
        <v>312</v>
      </c>
      <c r="AL257">
        <v>263</v>
      </c>
      <c r="AM257">
        <v>246</v>
      </c>
      <c r="AN257">
        <v>208</v>
      </c>
      <c r="AO257">
        <v>200</v>
      </c>
      <c r="AP257">
        <v>225</v>
      </c>
      <c r="AQ257">
        <v>152</v>
      </c>
      <c r="AR257">
        <v>63</v>
      </c>
      <c r="AS257">
        <v>33</v>
      </c>
      <c r="AT257">
        <v>31</v>
      </c>
      <c r="AU257">
        <v>26</v>
      </c>
      <c r="AV257">
        <v>24</v>
      </c>
      <c r="AW257">
        <v>23</v>
      </c>
      <c r="AX257">
        <v>17</v>
      </c>
    </row>
    <row r="258" spans="2:50" ht="12.75">
      <c r="B258" t="s">
        <v>31</v>
      </c>
      <c r="F258" s="10">
        <v>2989</v>
      </c>
      <c r="G258" s="10">
        <v>2832</v>
      </c>
      <c r="H258" s="10">
        <v>2562</v>
      </c>
      <c r="I258" s="10">
        <v>2266</v>
      </c>
      <c r="J258" s="13">
        <v>1682</v>
      </c>
      <c r="K258" s="10">
        <v>1481</v>
      </c>
      <c r="L258" s="10">
        <v>1412</v>
      </c>
      <c r="M258" s="10">
        <v>1281</v>
      </c>
      <c r="N258" s="10">
        <v>1217</v>
      </c>
      <c r="O258" s="10">
        <v>1143</v>
      </c>
      <c r="P258" s="10">
        <v>1088</v>
      </c>
      <c r="Q258" s="10">
        <v>1066</v>
      </c>
      <c r="R258">
        <v>779</v>
      </c>
      <c r="S258">
        <v>612</v>
      </c>
      <c r="T258">
        <v>485</v>
      </c>
      <c r="U258">
        <v>417</v>
      </c>
      <c r="V258">
        <v>405</v>
      </c>
      <c r="W258">
        <v>380</v>
      </c>
      <c r="X258">
        <v>362</v>
      </c>
      <c r="Y258">
        <v>336</v>
      </c>
      <c r="Z258">
        <v>298</v>
      </c>
      <c r="AA258">
        <v>323</v>
      </c>
      <c r="AB258">
        <v>322</v>
      </c>
      <c r="AC258">
        <v>399</v>
      </c>
      <c r="AD258">
        <v>354</v>
      </c>
      <c r="AE258">
        <v>318</v>
      </c>
      <c r="AF258">
        <v>292</v>
      </c>
      <c r="AG258">
        <v>310</v>
      </c>
      <c r="AH258">
        <v>311</v>
      </c>
      <c r="AI258">
        <v>273</v>
      </c>
      <c r="AJ258">
        <v>222</v>
      </c>
      <c r="AK258">
        <v>181</v>
      </c>
      <c r="AL258">
        <v>161</v>
      </c>
      <c r="AM258">
        <v>153</v>
      </c>
      <c r="AN258">
        <v>118</v>
      </c>
      <c r="AO258">
        <v>111</v>
      </c>
      <c r="AP258">
        <v>115</v>
      </c>
      <c r="AQ258">
        <v>75</v>
      </c>
      <c r="AR258">
        <v>31</v>
      </c>
      <c r="AS258">
        <v>16</v>
      </c>
      <c r="AT258">
        <v>16</v>
      </c>
      <c r="AU258">
        <v>15</v>
      </c>
      <c r="AV258">
        <v>13</v>
      </c>
      <c r="AW258">
        <v>12</v>
      </c>
      <c r="AX258">
        <v>9</v>
      </c>
    </row>
    <row r="259" spans="3:50" ht="12.75">
      <c r="C259" t="s">
        <v>32</v>
      </c>
      <c r="F259">
        <v>74</v>
      </c>
      <c r="G259">
        <v>72</v>
      </c>
      <c r="H259">
        <v>79</v>
      </c>
      <c r="I259">
        <v>87</v>
      </c>
      <c r="J259" s="12">
        <v>82</v>
      </c>
      <c r="K259">
        <v>78</v>
      </c>
      <c r="L259">
        <v>99</v>
      </c>
      <c r="M259">
        <v>89</v>
      </c>
      <c r="N259">
        <v>74</v>
      </c>
      <c r="O259">
        <v>54</v>
      </c>
      <c r="P259">
        <v>40</v>
      </c>
      <c r="Q259">
        <v>34</v>
      </c>
      <c r="R259">
        <v>17</v>
      </c>
      <c r="S259">
        <v>16</v>
      </c>
      <c r="T259">
        <v>2</v>
      </c>
      <c r="U259">
        <v>2</v>
      </c>
      <c r="V259">
        <v>2</v>
      </c>
      <c r="W259">
        <v>1</v>
      </c>
      <c r="X259">
        <v>1</v>
      </c>
      <c r="Y259">
        <v>1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</row>
    <row r="260" spans="3:50" ht="12.75">
      <c r="C260" t="s">
        <v>33</v>
      </c>
      <c r="F260">
        <v>0</v>
      </c>
      <c r="G260">
        <v>0</v>
      </c>
      <c r="H260">
        <v>0</v>
      </c>
      <c r="I260">
        <v>0</v>
      </c>
      <c r="J260" s="12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</row>
    <row r="261" spans="3:50" ht="12.75">
      <c r="C261" t="s">
        <v>34</v>
      </c>
      <c r="F261" s="10">
        <v>2777</v>
      </c>
      <c r="G261" s="10">
        <v>2637</v>
      </c>
      <c r="H261" s="10">
        <v>2369</v>
      </c>
      <c r="I261" s="10">
        <v>2062</v>
      </c>
      <c r="J261" s="13">
        <v>1495</v>
      </c>
      <c r="K261" s="10">
        <v>1307</v>
      </c>
      <c r="L261" s="10">
        <v>1219</v>
      </c>
      <c r="M261" s="10">
        <v>1098</v>
      </c>
      <c r="N261" s="10">
        <v>1053</v>
      </c>
      <c r="O261">
        <v>996</v>
      </c>
      <c r="P261">
        <v>963</v>
      </c>
      <c r="Q261">
        <v>948</v>
      </c>
      <c r="R261">
        <v>678</v>
      </c>
      <c r="S261">
        <v>527</v>
      </c>
      <c r="T261">
        <v>425</v>
      </c>
      <c r="U261">
        <v>361</v>
      </c>
      <c r="V261">
        <v>345</v>
      </c>
      <c r="W261">
        <v>324</v>
      </c>
      <c r="X261">
        <v>307</v>
      </c>
      <c r="Y261">
        <v>278</v>
      </c>
      <c r="Z261">
        <v>243</v>
      </c>
      <c r="AA261">
        <v>267</v>
      </c>
      <c r="AB261">
        <v>259</v>
      </c>
      <c r="AC261">
        <v>320</v>
      </c>
      <c r="AD261">
        <v>274</v>
      </c>
      <c r="AE261">
        <v>247</v>
      </c>
      <c r="AF261">
        <v>217</v>
      </c>
      <c r="AG261">
        <v>241</v>
      </c>
      <c r="AH261">
        <v>233</v>
      </c>
      <c r="AI261">
        <v>200</v>
      </c>
      <c r="AJ261">
        <v>166</v>
      </c>
      <c r="AK261">
        <v>120</v>
      </c>
      <c r="AL261">
        <v>100</v>
      </c>
      <c r="AM261">
        <v>101</v>
      </c>
      <c r="AN261">
        <v>87</v>
      </c>
      <c r="AO261">
        <v>95</v>
      </c>
      <c r="AP261">
        <v>106</v>
      </c>
      <c r="AQ261">
        <v>69</v>
      </c>
      <c r="AR261">
        <v>27</v>
      </c>
      <c r="AS261">
        <v>13</v>
      </c>
      <c r="AT261">
        <v>13</v>
      </c>
      <c r="AU261">
        <v>12</v>
      </c>
      <c r="AV261">
        <v>11</v>
      </c>
      <c r="AW261">
        <v>9</v>
      </c>
      <c r="AX261">
        <v>7</v>
      </c>
    </row>
    <row r="262" spans="3:50" ht="12.75">
      <c r="C262" t="s">
        <v>35</v>
      </c>
      <c r="D262" t="s">
        <v>36</v>
      </c>
      <c r="F262" s="10">
        <v>2380</v>
      </c>
      <c r="G262" s="10">
        <v>2268</v>
      </c>
      <c r="H262" s="10">
        <v>2005</v>
      </c>
      <c r="I262" s="10">
        <v>1758</v>
      </c>
      <c r="J262" s="13">
        <v>1310</v>
      </c>
      <c r="K262" s="10">
        <v>1206</v>
      </c>
      <c r="L262" s="10">
        <v>1203</v>
      </c>
      <c r="M262" s="10">
        <v>1098</v>
      </c>
      <c r="N262" s="10">
        <v>1053</v>
      </c>
      <c r="O262">
        <v>996</v>
      </c>
      <c r="P262">
        <v>963</v>
      </c>
      <c r="Q262">
        <v>948</v>
      </c>
      <c r="R262">
        <v>678</v>
      </c>
      <c r="S262">
        <v>527</v>
      </c>
      <c r="T262">
        <v>425</v>
      </c>
      <c r="U262">
        <v>361</v>
      </c>
      <c r="V262">
        <v>345</v>
      </c>
      <c r="W262">
        <v>324</v>
      </c>
      <c r="X262">
        <v>307</v>
      </c>
      <c r="Y262">
        <v>278</v>
      </c>
      <c r="Z262">
        <v>243</v>
      </c>
      <c r="AA262">
        <v>267</v>
      </c>
      <c r="AB262">
        <v>259</v>
      </c>
      <c r="AC262">
        <v>320</v>
      </c>
      <c r="AD262">
        <v>274</v>
      </c>
      <c r="AE262">
        <v>247</v>
      </c>
      <c r="AF262">
        <v>217</v>
      </c>
      <c r="AG262">
        <v>241</v>
      </c>
      <c r="AH262">
        <v>233</v>
      </c>
      <c r="AI262">
        <v>200</v>
      </c>
      <c r="AJ262">
        <v>166</v>
      </c>
      <c r="AK262">
        <v>120</v>
      </c>
      <c r="AL262">
        <v>100</v>
      </c>
      <c r="AM262">
        <v>101</v>
      </c>
      <c r="AN262">
        <v>87</v>
      </c>
      <c r="AO262">
        <v>93</v>
      </c>
      <c r="AP262">
        <v>104</v>
      </c>
      <c r="AQ262">
        <v>67</v>
      </c>
      <c r="AR262">
        <v>21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</row>
    <row r="263" spans="4:50" ht="12.75">
      <c r="D263" t="s">
        <v>37</v>
      </c>
      <c r="F263">
        <v>105</v>
      </c>
      <c r="G263">
        <v>93</v>
      </c>
      <c r="H263">
        <v>75</v>
      </c>
      <c r="I263">
        <v>67</v>
      </c>
      <c r="J263" s="12">
        <v>55</v>
      </c>
      <c r="K263">
        <v>30</v>
      </c>
      <c r="L263">
        <v>9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</row>
    <row r="264" spans="4:50" ht="12.75">
      <c r="D264" t="s">
        <v>38</v>
      </c>
      <c r="F264">
        <v>292</v>
      </c>
      <c r="G264">
        <v>276</v>
      </c>
      <c r="H264">
        <v>289</v>
      </c>
      <c r="I264">
        <v>237</v>
      </c>
      <c r="J264" s="12">
        <v>130</v>
      </c>
      <c r="K264">
        <v>71</v>
      </c>
      <c r="L264">
        <v>7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</row>
    <row r="265" spans="4:50" ht="12.75">
      <c r="D265" t="s">
        <v>39</v>
      </c>
      <c r="F265">
        <v>0</v>
      </c>
      <c r="G265">
        <v>0</v>
      </c>
      <c r="H265">
        <v>0</v>
      </c>
      <c r="I265">
        <v>0</v>
      </c>
      <c r="J265" s="12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2</v>
      </c>
      <c r="AP265">
        <v>2</v>
      </c>
      <c r="AQ265">
        <v>2</v>
      </c>
      <c r="AR265">
        <v>7</v>
      </c>
      <c r="AS265">
        <v>13</v>
      </c>
      <c r="AT265">
        <v>13</v>
      </c>
      <c r="AU265">
        <v>12</v>
      </c>
      <c r="AV265">
        <v>11</v>
      </c>
      <c r="AW265">
        <v>9</v>
      </c>
      <c r="AX265">
        <v>7</v>
      </c>
    </row>
    <row r="266" spans="3:50" ht="12.75">
      <c r="C266" t="s">
        <v>40</v>
      </c>
      <c r="F266">
        <v>0</v>
      </c>
      <c r="G266">
        <v>0</v>
      </c>
      <c r="H266">
        <v>0</v>
      </c>
      <c r="I266">
        <v>0</v>
      </c>
      <c r="J266" s="12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</row>
    <row r="267" spans="3:50" ht="12.75">
      <c r="C267" t="s">
        <v>41</v>
      </c>
      <c r="F267">
        <v>14</v>
      </c>
      <c r="G267">
        <v>14</v>
      </c>
      <c r="H267">
        <v>15</v>
      </c>
      <c r="I267">
        <v>15</v>
      </c>
      <c r="J267" s="12">
        <v>15</v>
      </c>
      <c r="K267">
        <v>15</v>
      </c>
      <c r="L267">
        <v>14</v>
      </c>
      <c r="M267">
        <v>14</v>
      </c>
      <c r="N267">
        <v>14</v>
      </c>
      <c r="O267">
        <v>14</v>
      </c>
      <c r="P267">
        <v>13</v>
      </c>
      <c r="Q267">
        <v>13</v>
      </c>
      <c r="R267">
        <v>13</v>
      </c>
      <c r="S267">
        <v>11</v>
      </c>
      <c r="T267">
        <v>11</v>
      </c>
      <c r="U267">
        <v>12</v>
      </c>
      <c r="V267">
        <v>12</v>
      </c>
      <c r="W267">
        <v>12</v>
      </c>
      <c r="X267">
        <v>11</v>
      </c>
      <c r="Y267">
        <v>12</v>
      </c>
      <c r="Z267">
        <v>10</v>
      </c>
      <c r="AA267">
        <v>12</v>
      </c>
      <c r="AB267">
        <v>10</v>
      </c>
      <c r="AC267">
        <v>11</v>
      </c>
      <c r="AD267">
        <v>11</v>
      </c>
      <c r="AE267">
        <v>11</v>
      </c>
      <c r="AF267">
        <v>11</v>
      </c>
      <c r="AG267">
        <v>10</v>
      </c>
      <c r="AH267">
        <v>9</v>
      </c>
      <c r="AI267">
        <v>9</v>
      </c>
      <c r="AJ267">
        <v>8</v>
      </c>
      <c r="AK267">
        <v>6</v>
      </c>
      <c r="AL267">
        <v>8</v>
      </c>
      <c r="AM267">
        <v>6</v>
      </c>
      <c r="AN267">
        <v>5</v>
      </c>
      <c r="AO267">
        <v>6</v>
      </c>
      <c r="AP267">
        <v>6</v>
      </c>
      <c r="AQ267">
        <v>4</v>
      </c>
      <c r="AR267">
        <v>2</v>
      </c>
      <c r="AS267">
        <v>1</v>
      </c>
      <c r="AT267">
        <v>1</v>
      </c>
      <c r="AU267">
        <v>1</v>
      </c>
      <c r="AV267">
        <v>1</v>
      </c>
      <c r="AW267">
        <v>1</v>
      </c>
      <c r="AX267">
        <v>1</v>
      </c>
    </row>
    <row r="268" spans="3:50" ht="12.75">
      <c r="C268" t="s">
        <v>42</v>
      </c>
      <c r="F268">
        <v>25</v>
      </c>
      <c r="G268">
        <v>18</v>
      </c>
      <c r="H268">
        <v>13</v>
      </c>
      <c r="I268">
        <v>12</v>
      </c>
      <c r="J268" s="12">
        <v>11</v>
      </c>
      <c r="K268">
        <v>10</v>
      </c>
      <c r="L268">
        <v>11</v>
      </c>
      <c r="M268">
        <v>12</v>
      </c>
      <c r="N268">
        <v>12</v>
      </c>
      <c r="O268">
        <v>12</v>
      </c>
      <c r="P268">
        <v>11</v>
      </c>
      <c r="Q268">
        <v>12</v>
      </c>
      <c r="R268">
        <v>14</v>
      </c>
      <c r="S268">
        <v>10</v>
      </c>
      <c r="T268">
        <v>8</v>
      </c>
      <c r="U268">
        <v>8</v>
      </c>
      <c r="V268">
        <v>10</v>
      </c>
      <c r="W268">
        <v>10</v>
      </c>
      <c r="X268">
        <v>11</v>
      </c>
      <c r="Y268">
        <v>12</v>
      </c>
      <c r="Z268">
        <v>13</v>
      </c>
      <c r="AA268">
        <v>18</v>
      </c>
      <c r="AB268">
        <v>30</v>
      </c>
      <c r="AC268">
        <v>45</v>
      </c>
      <c r="AD268">
        <v>49</v>
      </c>
      <c r="AE268">
        <v>40</v>
      </c>
      <c r="AF268">
        <v>45</v>
      </c>
      <c r="AG268">
        <v>44</v>
      </c>
      <c r="AH268">
        <v>56</v>
      </c>
      <c r="AI268">
        <v>53</v>
      </c>
      <c r="AJ268">
        <v>44</v>
      </c>
      <c r="AK268">
        <v>52</v>
      </c>
      <c r="AL268">
        <v>52</v>
      </c>
      <c r="AM268">
        <v>43</v>
      </c>
      <c r="AN268">
        <v>26</v>
      </c>
      <c r="AO268">
        <v>9</v>
      </c>
      <c r="AP268">
        <v>3</v>
      </c>
      <c r="AQ268">
        <v>2</v>
      </c>
      <c r="AR268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>
        <v>1</v>
      </c>
    </row>
    <row r="269" spans="3:50" ht="12.75">
      <c r="C269" t="s">
        <v>43</v>
      </c>
      <c r="F269">
        <v>0</v>
      </c>
      <c r="G269">
        <v>0</v>
      </c>
      <c r="H269">
        <v>0</v>
      </c>
      <c r="I269">
        <v>0</v>
      </c>
      <c r="J269" s="12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</row>
    <row r="270" spans="3:50" ht="12.75">
      <c r="C270" t="s">
        <v>44</v>
      </c>
      <c r="F270">
        <v>0</v>
      </c>
      <c r="G270">
        <v>0</v>
      </c>
      <c r="H270">
        <v>0</v>
      </c>
      <c r="I270">
        <v>0</v>
      </c>
      <c r="J270" s="12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3</v>
      </c>
      <c r="AK270">
        <v>3</v>
      </c>
      <c r="AL270">
        <v>2</v>
      </c>
      <c r="AM270">
        <v>2</v>
      </c>
      <c r="AN270">
        <v>1</v>
      </c>
      <c r="AO270">
        <v>1</v>
      </c>
      <c r="AP270">
        <v>1</v>
      </c>
      <c r="AQ270">
        <v>1</v>
      </c>
      <c r="AR270">
        <v>1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</row>
    <row r="271" spans="4:50" ht="12.75">
      <c r="D271" t="s">
        <v>45</v>
      </c>
      <c r="F271">
        <v>0</v>
      </c>
      <c r="G271">
        <v>0</v>
      </c>
      <c r="H271">
        <v>0</v>
      </c>
      <c r="I271">
        <v>0</v>
      </c>
      <c r="J271" s="12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</row>
    <row r="272" spans="4:50" ht="12.75">
      <c r="D272" t="s">
        <v>46</v>
      </c>
      <c r="F272">
        <v>0</v>
      </c>
      <c r="G272">
        <v>0</v>
      </c>
      <c r="H272">
        <v>0</v>
      </c>
      <c r="I272">
        <v>0</v>
      </c>
      <c r="J272" s="1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</row>
    <row r="273" spans="4:50" ht="12.75">
      <c r="D273" t="s">
        <v>47</v>
      </c>
      <c r="F273">
        <v>99</v>
      </c>
      <c r="G273">
        <v>92</v>
      </c>
      <c r="H273">
        <v>87</v>
      </c>
      <c r="I273">
        <v>90</v>
      </c>
      <c r="J273" s="12">
        <v>79</v>
      </c>
      <c r="K273">
        <v>71</v>
      </c>
      <c r="L273">
        <v>68</v>
      </c>
      <c r="M273">
        <v>68</v>
      </c>
      <c r="N273">
        <v>64</v>
      </c>
      <c r="O273">
        <v>67</v>
      </c>
      <c r="P273">
        <v>60</v>
      </c>
      <c r="Q273">
        <v>60</v>
      </c>
      <c r="R273">
        <v>58</v>
      </c>
      <c r="S273">
        <v>48</v>
      </c>
      <c r="T273">
        <v>39</v>
      </c>
      <c r="U273">
        <v>34</v>
      </c>
      <c r="V273">
        <v>36</v>
      </c>
      <c r="W273">
        <v>33</v>
      </c>
      <c r="X273">
        <v>33</v>
      </c>
      <c r="Y273">
        <v>34</v>
      </c>
      <c r="Z273">
        <v>31</v>
      </c>
      <c r="AA273">
        <v>26</v>
      </c>
      <c r="AB273">
        <v>22</v>
      </c>
      <c r="AC273">
        <v>22</v>
      </c>
      <c r="AD273">
        <v>21</v>
      </c>
      <c r="AE273">
        <v>20</v>
      </c>
      <c r="AF273">
        <v>19</v>
      </c>
      <c r="AG273">
        <v>15</v>
      </c>
      <c r="AH273">
        <v>13</v>
      </c>
      <c r="AI273">
        <v>12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</row>
    <row r="274" spans="3:50" ht="12.75">
      <c r="C274" t="s">
        <v>48</v>
      </c>
      <c r="F274">
        <v>0</v>
      </c>
      <c r="G274">
        <v>0</v>
      </c>
      <c r="H274">
        <v>0</v>
      </c>
      <c r="I274">
        <v>0</v>
      </c>
      <c r="J274" s="12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</row>
    <row r="275" spans="2:50" ht="12.75">
      <c r="B275" t="s">
        <v>52</v>
      </c>
      <c r="F275" s="10">
        <v>1892</v>
      </c>
      <c r="G275" s="10">
        <v>1751</v>
      </c>
      <c r="H275" s="10">
        <v>1729</v>
      </c>
      <c r="I275" s="10">
        <v>1569</v>
      </c>
      <c r="J275" s="13">
        <v>1140</v>
      </c>
      <c r="K275" s="10">
        <v>1034</v>
      </c>
      <c r="L275">
        <v>999</v>
      </c>
      <c r="M275">
        <v>928</v>
      </c>
      <c r="N275">
        <v>892</v>
      </c>
      <c r="O275">
        <v>893</v>
      </c>
      <c r="P275">
        <v>864</v>
      </c>
      <c r="Q275">
        <v>802</v>
      </c>
      <c r="R275">
        <v>588</v>
      </c>
      <c r="S275">
        <v>483</v>
      </c>
      <c r="T275">
        <v>394</v>
      </c>
      <c r="U275">
        <v>335</v>
      </c>
      <c r="V275">
        <v>326</v>
      </c>
      <c r="W275">
        <v>325</v>
      </c>
      <c r="X275">
        <v>312</v>
      </c>
      <c r="Y275">
        <v>300</v>
      </c>
      <c r="Z275">
        <v>282</v>
      </c>
      <c r="AA275">
        <v>305</v>
      </c>
      <c r="AB275">
        <v>295</v>
      </c>
      <c r="AC275">
        <v>327</v>
      </c>
      <c r="AD275">
        <v>282</v>
      </c>
      <c r="AE275">
        <v>235</v>
      </c>
      <c r="AF275">
        <v>217</v>
      </c>
      <c r="AG275">
        <v>225</v>
      </c>
      <c r="AH275">
        <v>189</v>
      </c>
      <c r="AI275">
        <v>191</v>
      </c>
      <c r="AJ275">
        <v>155</v>
      </c>
      <c r="AK275">
        <v>131</v>
      </c>
      <c r="AL275">
        <v>102</v>
      </c>
      <c r="AM275">
        <v>93</v>
      </c>
      <c r="AN275">
        <v>89</v>
      </c>
      <c r="AO275">
        <v>89</v>
      </c>
      <c r="AP275">
        <v>110</v>
      </c>
      <c r="AQ275">
        <v>77</v>
      </c>
      <c r="AR275">
        <v>32</v>
      </c>
      <c r="AS275">
        <v>18</v>
      </c>
      <c r="AT275">
        <v>15</v>
      </c>
      <c r="AU275">
        <v>11</v>
      </c>
      <c r="AV275">
        <v>11</v>
      </c>
      <c r="AW275">
        <v>11</v>
      </c>
      <c r="AX275">
        <v>8</v>
      </c>
    </row>
    <row r="276" spans="3:50" ht="12.75">
      <c r="C276" t="s">
        <v>53</v>
      </c>
      <c r="F276">
        <v>0</v>
      </c>
      <c r="G276">
        <v>0</v>
      </c>
      <c r="H276">
        <v>0</v>
      </c>
      <c r="I276">
        <v>0</v>
      </c>
      <c r="J276" s="12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</row>
    <row r="277" spans="3:50" ht="12.75">
      <c r="C277" t="s">
        <v>33</v>
      </c>
      <c r="F277">
        <v>0</v>
      </c>
      <c r="G277">
        <v>0</v>
      </c>
      <c r="H277">
        <v>0</v>
      </c>
      <c r="I277">
        <v>0</v>
      </c>
      <c r="J277" s="12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</row>
    <row r="278" spans="3:50" ht="12.75">
      <c r="C278" t="s">
        <v>34</v>
      </c>
      <c r="F278" s="10">
        <v>1883</v>
      </c>
      <c r="G278" s="10">
        <v>1742</v>
      </c>
      <c r="H278" s="10">
        <v>1720</v>
      </c>
      <c r="I278" s="10">
        <v>1559</v>
      </c>
      <c r="J278" s="13">
        <v>1128</v>
      </c>
      <c r="K278" s="10">
        <v>1023</v>
      </c>
      <c r="L278">
        <v>989</v>
      </c>
      <c r="M278">
        <v>919</v>
      </c>
      <c r="N278">
        <v>884</v>
      </c>
      <c r="O278">
        <v>886</v>
      </c>
      <c r="P278">
        <v>858</v>
      </c>
      <c r="Q278">
        <v>797</v>
      </c>
      <c r="R278">
        <v>583</v>
      </c>
      <c r="S278">
        <v>478</v>
      </c>
      <c r="T278">
        <v>390</v>
      </c>
      <c r="U278">
        <v>329</v>
      </c>
      <c r="V278">
        <v>318</v>
      </c>
      <c r="W278">
        <v>315</v>
      </c>
      <c r="X278">
        <v>302</v>
      </c>
      <c r="Y278">
        <v>292</v>
      </c>
      <c r="Z278">
        <v>275</v>
      </c>
      <c r="AA278">
        <v>298</v>
      </c>
      <c r="AB278">
        <v>288</v>
      </c>
      <c r="AC278">
        <v>321</v>
      </c>
      <c r="AD278">
        <v>275</v>
      </c>
      <c r="AE278">
        <v>230</v>
      </c>
      <c r="AF278">
        <v>212</v>
      </c>
      <c r="AG278">
        <v>221</v>
      </c>
      <c r="AH278">
        <v>185</v>
      </c>
      <c r="AI278">
        <v>188</v>
      </c>
      <c r="AJ278">
        <v>151</v>
      </c>
      <c r="AK278">
        <v>128</v>
      </c>
      <c r="AL278">
        <v>99</v>
      </c>
      <c r="AM278">
        <v>90</v>
      </c>
      <c r="AN278">
        <v>86</v>
      </c>
      <c r="AO278">
        <v>86</v>
      </c>
      <c r="AP278">
        <v>107</v>
      </c>
      <c r="AQ278">
        <v>75</v>
      </c>
      <c r="AR278">
        <v>31</v>
      </c>
      <c r="AS278">
        <v>17</v>
      </c>
      <c r="AT278">
        <v>14</v>
      </c>
      <c r="AU278">
        <v>9</v>
      </c>
      <c r="AV278">
        <v>9</v>
      </c>
      <c r="AW278">
        <v>9</v>
      </c>
      <c r="AX278">
        <v>7</v>
      </c>
    </row>
    <row r="279" spans="4:50" ht="12.75">
      <c r="D279" t="s">
        <v>36</v>
      </c>
      <c r="F279" s="10">
        <v>1714</v>
      </c>
      <c r="G279" s="10">
        <v>1558</v>
      </c>
      <c r="H279" s="10">
        <v>1527</v>
      </c>
      <c r="I279" s="10">
        <v>1386</v>
      </c>
      <c r="J279" s="13">
        <v>1009</v>
      </c>
      <c r="K279">
        <v>932</v>
      </c>
      <c r="L279">
        <v>922</v>
      </c>
      <c r="M279">
        <v>849</v>
      </c>
      <c r="N279">
        <v>819</v>
      </c>
      <c r="O279">
        <v>810</v>
      </c>
      <c r="P279">
        <v>778</v>
      </c>
      <c r="Q279">
        <v>727</v>
      </c>
      <c r="R279">
        <v>519</v>
      </c>
      <c r="S279">
        <v>419</v>
      </c>
      <c r="T279">
        <v>332</v>
      </c>
      <c r="U279">
        <v>277</v>
      </c>
      <c r="V279">
        <v>272</v>
      </c>
      <c r="W279">
        <v>268</v>
      </c>
      <c r="X279">
        <v>247</v>
      </c>
      <c r="Y279">
        <v>232</v>
      </c>
      <c r="Z279">
        <v>213</v>
      </c>
      <c r="AA279">
        <v>234</v>
      </c>
      <c r="AB279">
        <v>226</v>
      </c>
      <c r="AC279">
        <v>261</v>
      </c>
      <c r="AD279">
        <v>228</v>
      </c>
      <c r="AE279">
        <v>192</v>
      </c>
      <c r="AF279">
        <v>175</v>
      </c>
      <c r="AG279">
        <v>184</v>
      </c>
      <c r="AH279">
        <v>158</v>
      </c>
      <c r="AI279">
        <v>164</v>
      </c>
      <c r="AJ279">
        <v>128</v>
      </c>
      <c r="AK279">
        <v>109</v>
      </c>
      <c r="AL279">
        <v>83</v>
      </c>
      <c r="AM279">
        <v>77</v>
      </c>
      <c r="AN279">
        <v>75</v>
      </c>
      <c r="AO279">
        <v>75</v>
      </c>
      <c r="AP279">
        <v>98</v>
      </c>
      <c r="AQ279">
        <v>71</v>
      </c>
      <c r="AR279">
        <v>22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</row>
    <row r="280" spans="4:50" ht="12.75">
      <c r="D280" t="s">
        <v>37</v>
      </c>
      <c r="F280">
        <v>42</v>
      </c>
      <c r="G280">
        <v>37</v>
      </c>
      <c r="H280">
        <v>29</v>
      </c>
      <c r="I280">
        <v>26</v>
      </c>
      <c r="J280" s="12">
        <v>21</v>
      </c>
      <c r="K280">
        <v>12</v>
      </c>
      <c r="L280">
        <v>3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</row>
    <row r="281" spans="4:50" ht="12.75">
      <c r="D281" t="s">
        <v>38</v>
      </c>
      <c r="F281">
        <v>77</v>
      </c>
      <c r="G281">
        <v>99</v>
      </c>
      <c r="H281">
        <v>121</v>
      </c>
      <c r="I281">
        <v>101</v>
      </c>
      <c r="J281" s="12">
        <v>58</v>
      </c>
      <c r="K281">
        <v>33</v>
      </c>
      <c r="L281">
        <v>4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</row>
    <row r="282" spans="4:50" ht="12.75">
      <c r="D282" t="s">
        <v>54</v>
      </c>
      <c r="F282">
        <v>0</v>
      </c>
      <c r="G282">
        <v>0</v>
      </c>
      <c r="H282">
        <v>0</v>
      </c>
      <c r="I282">
        <v>0</v>
      </c>
      <c r="J282" s="1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2</v>
      </c>
      <c r="AP282">
        <v>2</v>
      </c>
      <c r="AQ282">
        <v>1</v>
      </c>
      <c r="AR282">
        <v>7</v>
      </c>
      <c r="AS282">
        <v>16</v>
      </c>
      <c r="AT282">
        <v>13</v>
      </c>
      <c r="AU282">
        <v>9</v>
      </c>
      <c r="AV282">
        <v>8</v>
      </c>
      <c r="AW282">
        <v>8</v>
      </c>
      <c r="AX282">
        <v>6</v>
      </c>
    </row>
    <row r="283" spans="4:50" ht="12.75">
      <c r="D283" t="s">
        <v>55</v>
      </c>
      <c r="F283">
        <v>50</v>
      </c>
      <c r="G283">
        <v>48</v>
      </c>
      <c r="H283">
        <v>43</v>
      </c>
      <c r="I283">
        <v>46</v>
      </c>
      <c r="J283" s="12">
        <v>41</v>
      </c>
      <c r="K283">
        <v>46</v>
      </c>
      <c r="L283">
        <v>61</v>
      </c>
      <c r="M283">
        <v>70</v>
      </c>
      <c r="N283">
        <v>66</v>
      </c>
      <c r="O283">
        <v>76</v>
      </c>
      <c r="P283">
        <v>79</v>
      </c>
      <c r="Q283">
        <v>70</v>
      </c>
      <c r="R283">
        <v>64</v>
      </c>
      <c r="S283">
        <v>60</v>
      </c>
      <c r="T283">
        <v>58</v>
      </c>
      <c r="U283">
        <v>52</v>
      </c>
      <c r="V283">
        <v>47</v>
      </c>
      <c r="W283">
        <v>47</v>
      </c>
      <c r="X283">
        <v>55</v>
      </c>
      <c r="Y283">
        <v>60</v>
      </c>
      <c r="Z283">
        <v>62</v>
      </c>
      <c r="AA283">
        <v>64</v>
      </c>
      <c r="AB283">
        <v>62</v>
      </c>
      <c r="AC283">
        <v>60</v>
      </c>
      <c r="AD283">
        <v>47</v>
      </c>
      <c r="AE283">
        <v>37</v>
      </c>
      <c r="AF283">
        <v>37</v>
      </c>
      <c r="AG283">
        <v>37</v>
      </c>
      <c r="AH283">
        <v>28</v>
      </c>
      <c r="AI283">
        <v>24</v>
      </c>
      <c r="AJ283">
        <v>23</v>
      </c>
      <c r="AK283">
        <v>19</v>
      </c>
      <c r="AL283">
        <v>16</v>
      </c>
      <c r="AM283">
        <v>13</v>
      </c>
      <c r="AN283">
        <v>11</v>
      </c>
      <c r="AO283">
        <v>9</v>
      </c>
      <c r="AP283">
        <v>8</v>
      </c>
      <c r="AQ283">
        <v>3</v>
      </c>
      <c r="AR283">
        <v>2</v>
      </c>
      <c r="AS283">
        <v>1</v>
      </c>
      <c r="AT283">
        <v>1</v>
      </c>
      <c r="AU283">
        <v>1</v>
      </c>
      <c r="AV283">
        <v>1</v>
      </c>
      <c r="AW283">
        <v>1</v>
      </c>
      <c r="AX283">
        <v>1</v>
      </c>
    </row>
    <row r="284" spans="3:50" ht="12.75">
      <c r="C284" t="s">
        <v>41</v>
      </c>
      <c r="F284">
        <v>9</v>
      </c>
      <c r="G284">
        <v>9</v>
      </c>
      <c r="H284">
        <v>9</v>
      </c>
      <c r="I284">
        <v>11</v>
      </c>
      <c r="J284" s="12">
        <v>12</v>
      </c>
      <c r="K284">
        <v>11</v>
      </c>
      <c r="L284">
        <v>10</v>
      </c>
      <c r="M284">
        <v>10</v>
      </c>
      <c r="N284">
        <v>8</v>
      </c>
      <c r="O284">
        <v>7</v>
      </c>
      <c r="P284">
        <v>6</v>
      </c>
      <c r="Q284">
        <v>5</v>
      </c>
      <c r="R284">
        <v>5</v>
      </c>
      <c r="S284">
        <v>5</v>
      </c>
      <c r="T284">
        <v>4</v>
      </c>
      <c r="U284">
        <v>6</v>
      </c>
      <c r="V284">
        <v>8</v>
      </c>
      <c r="W284">
        <v>10</v>
      </c>
      <c r="X284">
        <v>10</v>
      </c>
      <c r="Y284">
        <v>8</v>
      </c>
      <c r="Z284">
        <v>7</v>
      </c>
      <c r="AA284">
        <v>7</v>
      </c>
      <c r="AB284">
        <v>6</v>
      </c>
      <c r="AC284">
        <v>7</v>
      </c>
      <c r="AD284">
        <v>7</v>
      </c>
      <c r="AE284">
        <v>5</v>
      </c>
      <c r="AF284">
        <v>5</v>
      </c>
      <c r="AG284">
        <v>4</v>
      </c>
      <c r="AH284">
        <v>4</v>
      </c>
      <c r="AI284">
        <v>4</v>
      </c>
      <c r="AJ284">
        <v>4</v>
      </c>
      <c r="AK284">
        <v>3</v>
      </c>
      <c r="AL284">
        <v>3</v>
      </c>
      <c r="AM284">
        <v>3</v>
      </c>
      <c r="AN284">
        <v>3</v>
      </c>
      <c r="AO284">
        <v>3</v>
      </c>
      <c r="AP284">
        <v>3</v>
      </c>
      <c r="AQ284">
        <v>2</v>
      </c>
      <c r="AR284">
        <v>1</v>
      </c>
      <c r="AS284">
        <v>1</v>
      </c>
      <c r="AT284">
        <v>1</v>
      </c>
      <c r="AU284">
        <v>2</v>
      </c>
      <c r="AV284">
        <v>2</v>
      </c>
      <c r="AW284">
        <v>2</v>
      </c>
      <c r="AX284">
        <v>2</v>
      </c>
    </row>
    <row r="285" spans="3:50" ht="12.75">
      <c r="C285" t="s">
        <v>43</v>
      </c>
      <c r="F285">
        <v>0</v>
      </c>
      <c r="G285">
        <v>0</v>
      </c>
      <c r="H285">
        <v>0</v>
      </c>
      <c r="I285">
        <v>0</v>
      </c>
      <c r="J285" s="12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</row>
    <row r="286" spans="3:50" ht="12.75">
      <c r="C286" t="s">
        <v>56</v>
      </c>
      <c r="F286">
        <v>0</v>
      </c>
      <c r="G286">
        <v>0</v>
      </c>
      <c r="H286">
        <v>0</v>
      </c>
      <c r="I286">
        <v>0</v>
      </c>
      <c r="J286" s="12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</row>
    <row r="287" ht="12.75">
      <c r="A287" t="s">
        <v>57</v>
      </c>
    </row>
    <row r="288" spans="1:50" ht="12.75">
      <c r="A288" t="s">
        <v>65</v>
      </c>
      <c r="F288" s="10">
        <v>4094</v>
      </c>
      <c r="G288" s="10">
        <v>3827</v>
      </c>
      <c r="H288" s="10">
        <v>3532</v>
      </c>
      <c r="I288" s="10">
        <v>3144</v>
      </c>
      <c r="J288" s="13">
        <v>2319</v>
      </c>
      <c r="K288" s="10">
        <v>2138</v>
      </c>
      <c r="L288" s="10">
        <v>2125</v>
      </c>
      <c r="M288" s="10">
        <v>1947</v>
      </c>
      <c r="N288" s="10">
        <v>1872</v>
      </c>
      <c r="O288" s="10">
        <v>1807</v>
      </c>
      <c r="P288" s="10">
        <v>1741</v>
      </c>
      <c r="Q288" s="10">
        <v>1675</v>
      </c>
      <c r="R288" s="10">
        <v>1197</v>
      </c>
      <c r="S288">
        <v>946</v>
      </c>
      <c r="T288">
        <v>756</v>
      </c>
      <c r="U288">
        <v>638</v>
      </c>
      <c r="V288">
        <v>617</v>
      </c>
      <c r="W288">
        <v>591</v>
      </c>
      <c r="X288">
        <v>554</v>
      </c>
      <c r="Y288">
        <v>510</v>
      </c>
      <c r="Z288">
        <v>456</v>
      </c>
      <c r="AA288">
        <v>501</v>
      </c>
      <c r="AB288">
        <v>485</v>
      </c>
      <c r="AC288">
        <v>581</v>
      </c>
      <c r="AD288">
        <v>503</v>
      </c>
      <c r="AE288">
        <v>440</v>
      </c>
      <c r="AF288">
        <v>392</v>
      </c>
      <c r="AG288">
        <v>424</v>
      </c>
      <c r="AH288">
        <v>390</v>
      </c>
      <c r="AI288">
        <v>364</v>
      </c>
      <c r="AJ288">
        <v>295</v>
      </c>
      <c r="AK288">
        <v>228</v>
      </c>
      <c r="AL288">
        <v>183</v>
      </c>
      <c r="AM288">
        <v>179</v>
      </c>
      <c r="AN288">
        <v>162</v>
      </c>
      <c r="AO288">
        <v>168</v>
      </c>
      <c r="AP288">
        <v>201</v>
      </c>
      <c r="AQ288">
        <v>138</v>
      </c>
      <c r="AR288">
        <v>43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</row>
    <row r="289" spans="1:50" ht="12.75">
      <c r="A289" t="s">
        <v>59</v>
      </c>
      <c r="F289">
        <v>517</v>
      </c>
      <c r="G289">
        <v>505</v>
      </c>
      <c r="H289">
        <v>514</v>
      </c>
      <c r="I289">
        <v>431</v>
      </c>
      <c r="J289" s="12">
        <v>263</v>
      </c>
      <c r="K289">
        <v>146</v>
      </c>
      <c r="L289">
        <v>23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</row>
    <row r="290" spans="1:50" ht="12.75">
      <c r="A290" t="s">
        <v>60</v>
      </c>
      <c r="F290" s="10">
        <v>4684</v>
      </c>
      <c r="G290" s="10">
        <v>4403</v>
      </c>
      <c r="H290" s="10">
        <v>4124</v>
      </c>
      <c r="I290" s="10">
        <v>3662</v>
      </c>
      <c r="J290" s="13">
        <v>2664</v>
      </c>
      <c r="K290" s="10">
        <v>2362</v>
      </c>
      <c r="L290" s="10">
        <v>2247</v>
      </c>
      <c r="M290" s="10">
        <v>2036</v>
      </c>
      <c r="N290" s="10">
        <v>1946</v>
      </c>
      <c r="O290" s="10">
        <v>1861</v>
      </c>
      <c r="P290" s="10">
        <v>1782</v>
      </c>
      <c r="Q290" s="10">
        <v>1708</v>
      </c>
      <c r="R290" s="10">
        <v>1213</v>
      </c>
      <c r="S290">
        <v>961</v>
      </c>
      <c r="T290">
        <v>758</v>
      </c>
      <c r="U290">
        <v>640</v>
      </c>
      <c r="V290">
        <v>619</v>
      </c>
      <c r="W290">
        <v>593</v>
      </c>
      <c r="X290">
        <v>555</v>
      </c>
      <c r="Y290">
        <v>511</v>
      </c>
      <c r="Z290">
        <v>456</v>
      </c>
      <c r="AA290">
        <v>501</v>
      </c>
      <c r="AB290">
        <v>485</v>
      </c>
      <c r="AC290">
        <v>581</v>
      </c>
      <c r="AD290">
        <v>503</v>
      </c>
      <c r="AE290">
        <v>440</v>
      </c>
      <c r="AF290">
        <v>392</v>
      </c>
      <c r="AG290">
        <v>424</v>
      </c>
      <c r="AH290">
        <v>390</v>
      </c>
      <c r="AI290">
        <v>364</v>
      </c>
      <c r="AJ290">
        <v>295</v>
      </c>
      <c r="AK290">
        <v>228</v>
      </c>
      <c r="AL290">
        <v>183</v>
      </c>
      <c r="AM290">
        <v>179</v>
      </c>
      <c r="AN290">
        <v>162</v>
      </c>
      <c r="AO290">
        <v>168</v>
      </c>
      <c r="AP290">
        <v>201</v>
      </c>
      <c r="AQ290">
        <v>138</v>
      </c>
      <c r="AR290">
        <v>43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</row>
    <row r="292" spans="1:50" ht="12.75">
      <c r="A292" t="s">
        <v>72</v>
      </c>
      <c r="F292" s="10">
        <v>52720</v>
      </c>
      <c r="G292" s="10">
        <v>49087</v>
      </c>
      <c r="H292" s="10">
        <v>45658</v>
      </c>
      <c r="I292" s="10">
        <v>42809</v>
      </c>
      <c r="J292" s="13">
        <v>39111</v>
      </c>
      <c r="K292" s="10">
        <v>37103</v>
      </c>
      <c r="L292" s="10">
        <v>35742</v>
      </c>
      <c r="M292" s="10">
        <v>33390</v>
      </c>
      <c r="N292" s="10">
        <v>30866</v>
      </c>
      <c r="O292" s="10">
        <v>28540</v>
      </c>
      <c r="P292" s="10">
        <v>25669</v>
      </c>
      <c r="Q292" s="10">
        <v>24478</v>
      </c>
      <c r="R292" s="10">
        <v>22185</v>
      </c>
      <c r="S292" s="10">
        <v>19694</v>
      </c>
      <c r="T292" s="10">
        <v>18170</v>
      </c>
      <c r="U292" s="10">
        <v>15233</v>
      </c>
      <c r="V292" s="10">
        <v>14293</v>
      </c>
      <c r="W292" s="10">
        <v>11870</v>
      </c>
      <c r="X292" s="10">
        <v>9737</v>
      </c>
      <c r="Y292" s="10">
        <v>8485</v>
      </c>
      <c r="Z292" s="10">
        <v>7652</v>
      </c>
      <c r="AA292" s="10">
        <v>5924</v>
      </c>
      <c r="AB292" s="10">
        <v>5126</v>
      </c>
      <c r="AC292" s="10">
        <v>4429</v>
      </c>
      <c r="AD292" s="10">
        <v>3609</v>
      </c>
      <c r="AE292" s="10">
        <v>2957</v>
      </c>
      <c r="AF292" s="10">
        <v>2491</v>
      </c>
      <c r="AG292" s="10">
        <v>2128</v>
      </c>
      <c r="AH292" s="10">
        <v>1621</v>
      </c>
      <c r="AI292" s="10">
        <v>1385</v>
      </c>
      <c r="AJ292" s="10">
        <v>1202</v>
      </c>
      <c r="AK292" s="10">
        <v>1051</v>
      </c>
      <c r="AL292">
        <v>918</v>
      </c>
      <c r="AM292">
        <v>814</v>
      </c>
      <c r="AN292">
        <v>744</v>
      </c>
      <c r="AO292">
        <v>694</v>
      </c>
      <c r="AP292">
        <v>658</v>
      </c>
      <c r="AQ292">
        <v>619</v>
      </c>
      <c r="AR292">
        <v>576</v>
      </c>
      <c r="AS292">
        <v>533</v>
      </c>
      <c r="AT292">
        <v>486</v>
      </c>
      <c r="AU292">
        <v>451</v>
      </c>
      <c r="AV292">
        <v>429</v>
      </c>
      <c r="AW292">
        <v>409</v>
      </c>
      <c r="AX292">
        <v>392</v>
      </c>
    </row>
    <row r="294" spans="1:50" ht="12.75">
      <c r="A294" t="s">
        <v>21</v>
      </c>
      <c r="F294" s="10">
        <v>35527</v>
      </c>
      <c r="G294" s="10">
        <v>33235</v>
      </c>
      <c r="H294" s="10">
        <v>30712</v>
      </c>
      <c r="I294" s="10">
        <v>29432</v>
      </c>
      <c r="J294" s="13">
        <v>27505</v>
      </c>
      <c r="K294" s="10">
        <v>26459</v>
      </c>
      <c r="L294" s="10">
        <v>24997</v>
      </c>
      <c r="M294" s="10">
        <v>24045</v>
      </c>
      <c r="N294" s="10">
        <v>22213</v>
      </c>
      <c r="O294" s="10">
        <v>20809</v>
      </c>
      <c r="P294" s="10">
        <v>18923</v>
      </c>
      <c r="Q294" s="10">
        <v>18328</v>
      </c>
      <c r="R294" s="10">
        <v>16782</v>
      </c>
      <c r="S294" s="10">
        <v>15035</v>
      </c>
      <c r="T294" s="10">
        <v>14203</v>
      </c>
      <c r="U294" s="10">
        <v>11861</v>
      </c>
      <c r="V294" s="10">
        <v>11388</v>
      </c>
      <c r="W294" s="10">
        <v>9281</v>
      </c>
      <c r="X294" s="10">
        <v>7540</v>
      </c>
      <c r="Y294" s="10">
        <v>6632</v>
      </c>
      <c r="Z294" s="10">
        <v>6071</v>
      </c>
      <c r="AA294" s="10">
        <v>4526</v>
      </c>
      <c r="AB294" s="10">
        <v>3956</v>
      </c>
      <c r="AC294" s="10">
        <v>3412</v>
      </c>
      <c r="AD294" s="10">
        <v>2748</v>
      </c>
      <c r="AE294" s="10">
        <v>2208</v>
      </c>
      <c r="AF294" s="10">
        <v>1852</v>
      </c>
      <c r="AG294" s="10">
        <v>1541</v>
      </c>
      <c r="AH294" s="10">
        <v>1093</v>
      </c>
      <c r="AI294">
        <v>920</v>
      </c>
      <c r="AJ294">
        <v>626</v>
      </c>
      <c r="AK294">
        <v>546</v>
      </c>
      <c r="AL294">
        <v>420</v>
      </c>
      <c r="AM294">
        <v>374</v>
      </c>
      <c r="AN294">
        <v>401</v>
      </c>
      <c r="AO294">
        <v>420</v>
      </c>
      <c r="AP294">
        <v>430</v>
      </c>
      <c r="AQ294">
        <v>435</v>
      </c>
      <c r="AR294">
        <v>446</v>
      </c>
      <c r="AS294">
        <v>445</v>
      </c>
      <c r="AT294">
        <v>424</v>
      </c>
      <c r="AU294">
        <v>395</v>
      </c>
      <c r="AV294">
        <v>380</v>
      </c>
      <c r="AW294">
        <v>367</v>
      </c>
      <c r="AX294">
        <v>360</v>
      </c>
    </row>
    <row r="295" spans="2:50" ht="12.75">
      <c r="B295" t="s">
        <v>22</v>
      </c>
      <c r="F295" s="10">
        <v>32632</v>
      </c>
      <c r="G295" s="10">
        <v>30356</v>
      </c>
      <c r="H295" s="10">
        <v>27973</v>
      </c>
      <c r="I295" s="10">
        <v>26782</v>
      </c>
      <c r="J295" s="13">
        <v>24852</v>
      </c>
      <c r="K295" s="10">
        <v>23703</v>
      </c>
      <c r="L295" s="10">
        <v>22156</v>
      </c>
      <c r="M295" s="10">
        <v>21051</v>
      </c>
      <c r="N295" s="10">
        <v>19407</v>
      </c>
      <c r="O295" s="10">
        <v>18190</v>
      </c>
      <c r="P295" s="10">
        <v>16513</v>
      </c>
      <c r="Q295" s="10">
        <v>16108</v>
      </c>
      <c r="R295" s="10">
        <v>14728</v>
      </c>
      <c r="S295" s="10">
        <v>13185</v>
      </c>
      <c r="T295" s="10">
        <v>12518</v>
      </c>
      <c r="U295" s="10">
        <v>10283</v>
      </c>
      <c r="V295" s="10">
        <v>9986</v>
      </c>
      <c r="W295" s="10">
        <v>8067</v>
      </c>
      <c r="X295" s="10">
        <v>6515</v>
      </c>
      <c r="Y295" s="10">
        <v>5771</v>
      </c>
      <c r="Z295" s="10">
        <v>5395</v>
      </c>
      <c r="AA295" s="10">
        <v>3991</v>
      </c>
      <c r="AB295" s="10">
        <v>3508</v>
      </c>
      <c r="AC295" s="10">
        <v>3042</v>
      </c>
      <c r="AD295" s="10">
        <v>2473</v>
      </c>
      <c r="AE295" s="10">
        <v>1994</v>
      </c>
      <c r="AF295" s="10">
        <v>1694</v>
      </c>
      <c r="AG295" s="10">
        <v>1424</v>
      </c>
      <c r="AH295" s="10">
        <v>1000</v>
      </c>
      <c r="AI295">
        <v>844</v>
      </c>
      <c r="AJ295">
        <v>562</v>
      </c>
      <c r="AK295">
        <v>492</v>
      </c>
      <c r="AL295">
        <v>375</v>
      </c>
      <c r="AM295">
        <v>336</v>
      </c>
      <c r="AN295">
        <v>367</v>
      </c>
      <c r="AO295">
        <v>390</v>
      </c>
      <c r="AP295">
        <v>404</v>
      </c>
      <c r="AQ295">
        <v>412</v>
      </c>
      <c r="AR295">
        <v>423</v>
      </c>
      <c r="AS295">
        <v>426</v>
      </c>
      <c r="AT295">
        <v>409</v>
      </c>
      <c r="AU295">
        <v>381</v>
      </c>
      <c r="AV295">
        <v>367</v>
      </c>
      <c r="AW295">
        <v>355</v>
      </c>
      <c r="AX295">
        <v>350</v>
      </c>
    </row>
    <row r="296" spans="3:50" ht="12.75">
      <c r="C296" t="s">
        <v>23</v>
      </c>
      <c r="F296" s="10">
        <v>13786</v>
      </c>
      <c r="G296" s="10">
        <v>12750</v>
      </c>
      <c r="H296" s="10">
        <v>11871</v>
      </c>
      <c r="I296" s="10">
        <v>11591</v>
      </c>
      <c r="J296" s="13">
        <v>10976</v>
      </c>
      <c r="K296" s="10">
        <v>10500</v>
      </c>
      <c r="L296" s="10">
        <v>9700</v>
      </c>
      <c r="M296" s="10">
        <v>8894</v>
      </c>
      <c r="N296" s="10">
        <v>7913</v>
      </c>
      <c r="O296" s="10">
        <v>7610</v>
      </c>
      <c r="P296" s="10">
        <v>7088</v>
      </c>
      <c r="Q296" s="10">
        <v>7095</v>
      </c>
      <c r="R296" s="10">
        <v>6656</v>
      </c>
      <c r="S296" s="10">
        <v>6114</v>
      </c>
      <c r="T296" s="10">
        <v>5955</v>
      </c>
      <c r="U296" s="10">
        <v>5020</v>
      </c>
      <c r="V296" s="10">
        <v>5001</v>
      </c>
      <c r="W296" s="10">
        <v>4146</v>
      </c>
      <c r="X296" s="10">
        <v>3473</v>
      </c>
      <c r="Y296" s="10">
        <v>3191</v>
      </c>
      <c r="Z296" s="10">
        <v>3095</v>
      </c>
      <c r="AA296" s="10">
        <v>2375</v>
      </c>
      <c r="AB296" s="10">
        <v>2165</v>
      </c>
      <c r="AC296" s="10">
        <v>1948</v>
      </c>
      <c r="AD296" s="10">
        <v>1642</v>
      </c>
      <c r="AE296" s="10">
        <v>1346</v>
      </c>
      <c r="AF296" s="10">
        <v>1161</v>
      </c>
      <c r="AG296">
        <v>992</v>
      </c>
      <c r="AH296">
        <v>721</v>
      </c>
      <c r="AI296">
        <v>629</v>
      </c>
      <c r="AJ296">
        <v>434</v>
      </c>
      <c r="AK296">
        <v>393</v>
      </c>
      <c r="AL296">
        <v>310</v>
      </c>
      <c r="AM296">
        <v>287</v>
      </c>
      <c r="AN296">
        <v>324</v>
      </c>
      <c r="AO296">
        <v>348</v>
      </c>
      <c r="AP296">
        <v>364</v>
      </c>
      <c r="AQ296">
        <v>375</v>
      </c>
      <c r="AR296">
        <v>389</v>
      </c>
      <c r="AS296">
        <v>395</v>
      </c>
      <c r="AT296">
        <v>383</v>
      </c>
      <c r="AU296">
        <v>361</v>
      </c>
      <c r="AV296">
        <v>351</v>
      </c>
      <c r="AW296">
        <v>343</v>
      </c>
      <c r="AX296">
        <v>341</v>
      </c>
    </row>
    <row r="297" spans="3:50" ht="12.75">
      <c r="C297" t="s">
        <v>24</v>
      </c>
      <c r="F297" s="10">
        <v>18846</v>
      </c>
      <c r="G297" s="10">
        <v>17606</v>
      </c>
      <c r="H297" s="10">
        <v>16102</v>
      </c>
      <c r="I297" s="10">
        <v>15191</v>
      </c>
      <c r="J297" s="13">
        <v>13876</v>
      </c>
      <c r="K297" s="10">
        <v>13202</v>
      </c>
      <c r="L297" s="10">
        <v>12457</v>
      </c>
      <c r="M297" s="10">
        <v>12157</v>
      </c>
      <c r="N297" s="10">
        <v>11494</v>
      </c>
      <c r="O297" s="10">
        <v>10580</v>
      </c>
      <c r="P297" s="10">
        <v>9425</v>
      </c>
      <c r="Q297" s="10">
        <v>9013</v>
      </c>
      <c r="R297" s="10">
        <v>8072</v>
      </c>
      <c r="S297" s="10">
        <v>7071</v>
      </c>
      <c r="T297" s="10">
        <v>6562</v>
      </c>
      <c r="U297" s="10">
        <v>5263</v>
      </c>
      <c r="V297" s="10">
        <v>4984</v>
      </c>
      <c r="W297" s="10">
        <v>3921</v>
      </c>
      <c r="X297" s="10">
        <v>3042</v>
      </c>
      <c r="Y297" s="10">
        <v>2579</v>
      </c>
      <c r="Z297" s="10">
        <v>2300</v>
      </c>
      <c r="AA297" s="10">
        <v>1616</v>
      </c>
      <c r="AB297" s="10">
        <v>1342</v>
      </c>
      <c r="AC297" s="10">
        <v>1094</v>
      </c>
      <c r="AD297">
        <v>830</v>
      </c>
      <c r="AE297">
        <v>649</v>
      </c>
      <c r="AF297">
        <v>533</v>
      </c>
      <c r="AG297">
        <v>432</v>
      </c>
      <c r="AH297">
        <v>279</v>
      </c>
      <c r="AI297">
        <v>215</v>
      </c>
      <c r="AJ297">
        <v>129</v>
      </c>
      <c r="AK297">
        <v>99</v>
      </c>
      <c r="AL297">
        <v>65</v>
      </c>
      <c r="AM297">
        <v>49</v>
      </c>
      <c r="AN297">
        <v>43</v>
      </c>
      <c r="AO297">
        <v>42</v>
      </c>
      <c r="AP297">
        <v>40</v>
      </c>
      <c r="AQ297">
        <v>37</v>
      </c>
      <c r="AR297">
        <v>34</v>
      </c>
      <c r="AS297">
        <v>30</v>
      </c>
      <c r="AT297">
        <v>25</v>
      </c>
      <c r="AU297">
        <v>20</v>
      </c>
      <c r="AV297">
        <v>16</v>
      </c>
      <c r="AW297">
        <v>12</v>
      </c>
      <c r="AX297">
        <v>8</v>
      </c>
    </row>
    <row r="298" spans="2:50" ht="12.75">
      <c r="B298" t="s">
        <v>25</v>
      </c>
      <c r="F298" s="10">
        <v>2895</v>
      </c>
      <c r="G298" s="10">
        <v>2879</v>
      </c>
      <c r="H298" s="10">
        <v>2739</v>
      </c>
      <c r="I298" s="10">
        <v>2651</v>
      </c>
      <c r="J298" s="13">
        <v>2653</v>
      </c>
      <c r="K298" s="10">
        <v>2756</v>
      </c>
      <c r="L298" s="10">
        <v>2840</v>
      </c>
      <c r="M298" s="10">
        <v>2994</v>
      </c>
      <c r="N298" s="10">
        <v>2805</v>
      </c>
      <c r="O298" s="10">
        <v>2619</v>
      </c>
      <c r="P298" s="10">
        <v>2411</v>
      </c>
      <c r="Q298" s="10">
        <v>2220</v>
      </c>
      <c r="R298" s="10">
        <v>2054</v>
      </c>
      <c r="S298" s="10">
        <v>1850</v>
      </c>
      <c r="T298" s="10">
        <v>1685</v>
      </c>
      <c r="U298" s="10">
        <v>1578</v>
      </c>
      <c r="V298" s="10">
        <v>1402</v>
      </c>
      <c r="W298" s="10">
        <v>1214</v>
      </c>
      <c r="X298" s="10">
        <v>1025</v>
      </c>
      <c r="Y298">
        <v>862</v>
      </c>
      <c r="Z298">
        <v>676</v>
      </c>
      <c r="AA298">
        <v>536</v>
      </c>
      <c r="AB298">
        <v>449</v>
      </c>
      <c r="AC298">
        <v>371</v>
      </c>
      <c r="AD298">
        <v>276</v>
      </c>
      <c r="AE298">
        <v>214</v>
      </c>
      <c r="AF298">
        <v>158</v>
      </c>
      <c r="AG298">
        <v>117</v>
      </c>
      <c r="AH298">
        <v>93</v>
      </c>
      <c r="AI298">
        <v>77</v>
      </c>
      <c r="AJ298">
        <v>64</v>
      </c>
      <c r="AK298">
        <v>54</v>
      </c>
      <c r="AL298">
        <v>45</v>
      </c>
      <c r="AM298">
        <v>38</v>
      </c>
      <c r="AN298">
        <v>34</v>
      </c>
      <c r="AO298">
        <v>30</v>
      </c>
      <c r="AP298">
        <v>26</v>
      </c>
      <c r="AQ298">
        <v>23</v>
      </c>
      <c r="AR298">
        <v>22</v>
      </c>
      <c r="AS298">
        <v>19</v>
      </c>
      <c r="AT298">
        <v>16</v>
      </c>
      <c r="AU298">
        <v>14</v>
      </c>
      <c r="AV298">
        <v>13</v>
      </c>
      <c r="AW298">
        <v>12</v>
      </c>
      <c r="AX298">
        <v>11</v>
      </c>
    </row>
    <row r="299" spans="3:50" ht="12.75">
      <c r="C299" t="s">
        <v>26</v>
      </c>
      <c r="F299">
        <v>0</v>
      </c>
      <c r="G299">
        <v>0</v>
      </c>
      <c r="H299">
        <v>0</v>
      </c>
      <c r="I299">
        <v>0</v>
      </c>
      <c r="J299" s="12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</row>
    <row r="300" ht="12.75">
      <c r="C300" t="s">
        <v>28</v>
      </c>
    </row>
    <row r="301" spans="3:50" ht="12.75">
      <c r="C301" t="s">
        <v>29</v>
      </c>
      <c r="F301" s="10">
        <v>2895</v>
      </c>
      <c r="G301" s="10">
        <v>2879</v>
      </c>
      <c r="H301" s="10">
        <v>2739</v>
      </c>
      <c r="I301" s="10">
        <v>2651</v>
      </c>
      <c r="J301" s="13">
        <v>2653</v>
      </c>
      <c r="K301" s="10">
        <v>2756</v>
      </c>
      <c r="L301" s="10">
        <v>2840</v>
      </c>
      <c r="M301" s="10">
        <v>2994</v>
      </c>
      <c r="N301" s="10">
        <v>2805</v>
      </c>
      <c r="O301" s="10">
        <v>2619</v>
      </c>
      <c r="P301" s="10">
        <v>2411</v>
      </c>
      <c r="Q301" s="10">
        <v>2220</v>
      </c>
      <c r="R301" s="10">
        <v>2054</v>
      </c>
      <c r="S301" s="10">
        <v>1850</v>
      </c>
      <c r="T301" s="10">
        <v>1685</v>
      </c>
      <c r="U301" s="10">
        <v>1578</v>
      </c>
      <c r="V301" s="10">
        <v>1402</v>
      </c>
      <c r="W301" s="10">
        <v>1214</v>
      </c>
      <c r="X301" s="10">
        <v>1025</v>
      </c>
      <c r="Y301">
        <v>862</v>
      </c>
      <c r="Z301">
        <v>676</v>
      </c>
      <c r="AA301">
        <v>536</v>
      </c>
      <c r="AB301">
        <v>449</v>
      </c>
      <c r="AC301">
        <v>371</v>
      </c>
      <c r="AD301">
        <v>276</v>
      </c>
      <c r="AE301">
        <v>214</v>
      </c>
      <c r="AF301">
        <v>158</v>
      </c>
      <c r="AG301">
        <v>117</v>
      </c>
      <c r="AH301">
        <v>93</v>
      </c>
      <c r="AI301">
        <v>77</v>
      </c>
      <c r="AJ301">
        <v>64</v>
      </c>
      <c r="AK301">
        <v>54</v>
      </c>
      <c r="AL301">
        <v>45</v>
      </c>
      <c r="AM301">
        <v>38</v>
      </c>
      <c r="AN301">
        <v>34</v>
      </c>
      <c r="AO301">
        <v>30</v>
      </c>
      <c r="AP301">
        <v>26</v>
      </c>
      <c r="AQ301">
        <v>23</v>
      </c>
      <c r="AR301">
        <v>22</v>
      </c>
      <c r="AS301">
        <v>19</v>
      </c>
      <c r="AT301">
        <v>16</v>
      </c>
      <c r="AU301">
        <v>14</v>
      </c>
      <c r="AV301">
        <v>13</v>
      </c>
      <c r="AW301">
        <v>12</v>
      </c>
      <c r="AX301">
        <v>11</v>
      </c>
    </row>
    <row r="303" spans="1:50" ht="12.75">
      <c r="A303" t="s">
        <v>30</v>
      </c>
      <c r="F303" s="10">
        <v>17193</v>
      </c>
      <c r="G303" s="10">
        <v>15852</v>
      </c>
      <c r="H303" s="10">
        <v>14946</v>
      </c>
      <c r="I303" s="10">
        <v>13376</v>
      </c>
      <c r="J303" s="13">
        <v>11606</v>
      </c>
      <c r="K303" s="10">
        <v>10644</v>
      </c>
      <c r="L303" s="10">
        <v>10745</v>
      </c>
      <c r="M303" s="10">
        <v>9345</v>
      </c>
      <c r="N303" s="10">
        <v>8653</v>
      </c>
      <c r="O303" s="10">
        <v>7732</v>
      </c>
      <c r="P303" s="10">
        <v>6745</v>
      </c>
      <c r="Q303" s="10">
        <v>6150</v>
      </c>
      <c r="R303" s="10">
        <v>5404</v>
      </c>
      <c r="S303" s="10">
        <v>4659</v>
      </c>
      <c r="T303" s="10">
        <v>3967</v>
      </c>
      <c r="U303" s="10">
        <v>3372</v>
      </c>
      <c r="V303" s="10">
        <v>2905</v>
      </c>
      <c r="W303" s="10">
        <v>2589</v>
      </c>
      <c r="X303" s="10">
        <v>2196</v>
      </c>
      <c r="Y303" s="10">
        <v>1853</v>
      </c>
      <c r="Z303" s="10">
        <v>1581</v>
      </c>
      <c r="AA303" s="10">
        <v>1398</v>
      </c>
      <c r="AB303" s="10">
        <v>1170</v>
      </c>
      <c r="AC303" s="10">
        <v>1017</v>
      </c>
      <c r="AD303">
        <v>861</v>
      </c>
      <c r="AE303">
        <v>749</v>
      </c>
      <c r="AF303">
        <v>639</v>
      </c>
      <c r="AG303">
        <v>587</v>
      </c>
      <c r="AH303">
        <v>528</v>
      </c>
      <c r="AI303">
        <v>465</v>
      </c>
      <c r="AJ303">
        <v>576</v>
      </c>
      <c r="AK303">
        <v>506</v>
      </c>
      <c r="AL303">
        <v>497</v>
      </c>
      <c r="AM303">
        <v>440</v>
      </c>
      <c r="AN303">
        <v>343</v>
      </c>
      <c r="AO303">
        <v>274</v>
      </c>
      <c r="AP303">
        <v>228</v>
      </c>
      <c r="AQ303">
        <v>184</v>
      </c>
      <c r="AR303">
        <v>130</v>
      </c>
      <c r="AS303">
        <v>89</v>
      </c>
      <c r="AT303">
        <v>62</v>
      </c>
      <c r="AU303">
        <v>56</v>
      </c>
      <c r="AV303">
        <v>49</v>
      </c>
      <c r="AW303">
        <v>42</v>
      </c>
      <c r="AX303">
        <v>32</v>
      </c>
    </row>
    <row r="304" spans="2:50" ht="12.75">
      <c r="B304" t="s">
        <v>31</v>
      </c>
      <c r="F304" s="10">
        <v>12261</v>
      </c>
      <c r="G304" s="10">
        <v>10923</v>
      </c>
      <c r="H304" s="10">
        <v>10297</v>
      </c>
      <c r="I304" s="10">
        <v>9427</v>
      </c>
      <c r="J304" s="13">
        <v>8067</v>
      </c>
      <c r="K304" s="10">
        <v>7298</v>
      </c>
      <c r="L304" s="10">
        <v>7675</v>
      </c>
      <c r="M304" s="10">
        <v>6507</v>
      </c>
      <c r="N304" s="10">
        <v>6066</v>
      </c>
      <c r="O304" s="10">
        <v>5290</v>
      </c>
      <c r="P304" s="10">
        <v>4444</v>
      </c>
      <c r="Q304" s="10">
        <v>3860</v>
      </c>
      <c r="R304" s="10">
        <v>3279</v>
      </c>
      <c r="S304" s="10">
        <v>2783</v>
      </c>
      <c r="T304" s="10">
        <v>2300</v>
      </c>
      <c r="U304" s="10">
        <v>1906</v>
      </c>
      <c r="V304" s="10">
        <v>1628</v>
      </c>
      <c r="W304" s="10">
        <v>1480</v>
      </c>
      <c r="X304" s="10">
        <v>1262</v>
      </c>
      <c r="Y304" s="10">
        <v>1065</v>
      </c>
      <c r="Z304">
        <v>916</v>
      </c>
      <c r="AA304">
        <v>826</v>
      </c>
      <c r="AB304">
        <v>666</v>
      </c>
      <c r="AC304">
        <v>566</v>
      </c>
      <c r="AD304">
        <v>483</v>
      </c>
      <c r="AE304">
        <v>422</v>
      </c>
      <c r="AF304">
        <v>362</v>
      </c>
      <c r="AG304">
        <v>331</v>
      </c>
      <c r="AH304">
        <v>301</v>
      </c>
      <c r="AI304">
        <v>266</v>
      </c>
      <c r="AJ304">
        <v>409</v>
      </c>
      <c r="AK304">
        <v>359</v>
      </c>
      <c r="AL304">
        <v>372</v>
      </c>
      <c r="AM304">
        <v>323</v>
      </c>
      <c r="AN304">
        <v>237</v>
      </c>
      <c r="AO304">
        <v>183</v>
      </c>
      <c r="AP304">
        <v>144</v>
      </c>
      <c r="AQ304">
        <v>109</v>
      </c>
      <c r="AR304">
        <v>69</v>
      </c>
      <c r="AS304">
        <v>36</v>
      </c>
      <c r="AT304">
        <v>15</v>
      </c>
      <c r="AU304">
        <v>13</v>
      </c>
      <c r="AV304">
        <v>11</v>
      </c>
      <c r="AW304">
        <v>9</v>
      </c>
      <c r="AX304">
        <v>6</v>
      </c>
    </row>
    <row r="305" spans="3:50" ht="12.75">
      <c r="C305" t="s">
        <v>32</v>
      </c>
      <c r="F305" s="10">
        <v>10060</v>
      </c>
      <c r="G305" s="10">
        <v>9064</v>
      </c>
      <c r="H305" s="10">
        <v>8578</v>
      </c>
      <c r="I305" s="10">
        <v>8104</v>
      </c>
      <c r="J305" s="13">
        <v>6926</v>
      </c>
      <c r="K305" s="10">
        <v>6259</v>
      </c>
      <c r="L305" s="10">
        <v>6695</v>
      </c>
      <c r="M305" s="10">
        <v>5547</v>
      </c>
      <c r="N305" s="10">
        <v>5160</v>
      </c>
      <c r="O305" s="10">
        <v>4505</v>
      </c>
      <c r="P305" s="10">
        <v>3739</v>
      </c>
      <c r="Q305" s="10">
        <v>3160</v>
      </c>
      <c r="R305" s="10">
        <v>2749</v>
      </c>
      <c r="S305" s="10">
        <v>2308</v>
      </c>
      <c r="T305" s="10">
        <v>1894</v>
      </c>
      <c r="U305" s="10">
        <v>1548</v>
      </c>
      <c r="V305" s="10">
        <v>1282</v>
      </c>
      <c r="W305" s="10">
        <v>1161</v>
      </c>
      <c r="X305">
        <v>979</v>
      </c>
      <c r="Y305">
        <v>808</v>
      </c>
      <c r="Z305">
        <v>684</v>
      </c>
      <c r="AA305">
        <v>593</v>
      </c>
      <c r="AB305">
        <v>460</v>
      </c>
      <c r="AC305">
        <v>354</v>
      </c>
      <c r="AD305">
        <v>298</v>
      </c>
      <c r="AE305">
        <v>241</v>
      </c>
      <c r="AF305">
        <v>195</v>
      </c>
      <c r="AG305">
        <v>158</v>
      </c>
      <c r="AH305">
        <v>132</v>
      </c>
      <c r="AI305">
        <v>111</v>
      </c>
      <c r="AJ305">
        <v>85</v>
      </c>
      <c r="AK305">
        <v>63</v>
      </c>
      <c r="AL305">
        <v>52</v>
      </c>
      <c r="AM305">
        <v>43</v>
      </c>
      <c r="AN305">
        <v>36</v>
      </c>
      <c r="AO305">
        <v>31</v>
      </c>
      <c r="AP305">
        <v>27</v>
      </c>
      <c r="AQ305">
        <v>21</v>
      </c>
      <c r="AR305">
        <v>7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</row>
    <row r="306" spans="3:50" ht="12.75">
      <c r="C306" t="s">
        <v>33</v>
      </c>
      <c r="F306">
        <v>89</v>
      </c>
      <c r="G306">
        <v>100</v>
      </c>
      <c r="H306">
        <v>99</v>
      </c>
      <c r="I306">
        <v>90</v>
      </c>
      <c r="J306" s="12">
        <v>82</v>
      </c>
      <c r="K306">
        <v>75</v>
      </c>
      <c r="L306">
        <v>69</v>
      </c>
      <c r="M306">
        <v>65</v>
      </c>
      <c r="N306">
        <v>62</v>
      </c>
      <c r="O306">
        <v>60</v>
      </c>
      <c r="P306">
        <v>60</v>
      </c>
      <c r="Q306">
        <v>58</v>
      </c>
      <c r="R306">
        <v>54</v>
      </c>
      <c r="S306">
        <v>48</v>
      </c>
      <c r="T306">
        <v>42</v>
      </c>
      <c r="U306">
        <v>39</v>
      </c>
      <c r="V306">
        <v>35</v>
      </c>
      <c r="W306">
        <v>30</v>
      </c>
      <c r="X306">
        <v>26</v>
      </c>
      <c r="Y306">
        <v>24</v>
      </c>
      <c r="Z306">
        <v>23</v>
      </c>
      <c r="AA306">
        <v>21</v>
      </c>
      <c r="AB306">
        <v>16</v>
      </c>
      <c r="AC306">
        <v>12</v>
      </c>
      <c r="AD306">
        <v>10</v>
      </c>
      <c r="AE306">
        <v>8</v>
      </c>
      <c r="AF306">
        <v>7</v>
      </c>
      <c r="AG306">
        <v>5</v>
      </c>
      <c r="AH306">
        <v>5</v>
      </c>
      <c r="AI306">
        <v>4</v>
      </c>
      <c r="AJ306">
        <v>3</v>
      </c>
      <c r="AK306">
        <v>2</v>
      </c>
      <c r="AL306">
        <v>2</v>
      </c>
      <c r="AM306">
        <v>2</v>
      </c>
      <c r="AN306">
        <v>1</v>
      </c>
      <c r="AO306">
        <v>1</v>
      </c>
      <c r="AP306">
        <v>1</v>
      </c>
      <c r="AQ306">
        <v>1</v>
      </c>
      <c r="AR306">
        <v>1</v>
      </c>
      <c r="AS306">
        <v>1</v>
      </c>
      <c r="AT306">
        <v>1</v>
      </c>
      <c r="AU306">
        <v>1</v>
      </c>
      <c r="AV306">
        <v>1</v>
      </c>
      <c r="AW306">
        <v>1</v>
      </c>
      <c r="AX306">
        <v>1</v>
      </c>
    </row>
    <row r="307" spans="3:50" ht="12.75">
      <c r="C307" t="s">
        <v>34</v>
      </c>
      <c r="F307" s="10">
        <v>1958</v>
      </c>
      <c r="G307" s="10">
        <v>1604</v>
      </c>
      <c r="H307" s="10">
        <v>1464</v>
      </c>
      <c r="I307" s="10">
        <v>1082</v>
      </c>
      <c r="J307" s="12">
        <v>910</v>
      </c>
      <c r="K307">
        <v>816</v>
      </c>
      <c r="L307">
        <v>767</v>
      </c>
      <c r="M307">
        <v>750</v>
      </c>
      <c r="N307">
        <v>700</v>
      </c>
      <c r="O307">
        <v>581</v>
      </c>
      <c r="P307">
        <v>500</v>
      </c>
      <c r="Q307">
        <v>501</v>
      </c>
      <c r="R307">
        <v>340</v>
      </c>
      <c r="S307">
        <v>303</v>
      </c>
      <c r="T307">
        <v>248</v>
      </c>
      <c r="U307">
        <v>205</v>
      </c>
      <c r="V307">
        <v>202</v>
      </c>
      <c r="W307">
        <v>187</v>
      </c>
      <c r="X307">
        <v>164</v>
      </c>
      <c r="Y307">
        <v>138</v>
      </c>
      <c r="Z307">
        <v>126</v>
      </c>
      <c r="AA307">
        <v>120</v>
      </c>
      <c r="AB307">
        <v>113</v>
      </c>
      <c r="AC307">
        <v>122</v>
      </c>
      <c r="AD307">
        <v>98</v>
      </c>
      <c r="AE307">
        <v>95</v>
      </c>
      <c r="AF307">
        <v>80</v>
      </c>
      <c r="AG307">
        <v>89</v>
      </c>
      <c r="AH307">
        <v>86</v>
      </c>
      <c r="AI307">
        <v>75</v>
      </c>
      <c r="AJ307">
        <v>61</v>
      </c>
      <c r="AK307">
        <v>47</v>
      </c>
      <c r="AL307">
        <v>37</v>
      </c>
      <c r="AM307">
        <v>32</v>
      </c>
      <c r="AN307">
        <v>21</v>
      </c>
      <c r="AO307">
        <v>17</v>
      </c>
      <c r="AP307">
        <v>17</v>
      </c>
      <c r="AQ307">
        <v>14</v>
      </c>
      <c r="AR307">
        <v>7</v>
      </c>
      <c r="AS307">
        <v>4</v>
      </c>
      <c r="AT307">
        <v>3</v>
      </c>
      <c r="AU307">
        <v>4</v>
      </c>
      <c r="AV307">
        <v>3</v>
      </c>
      <c r="AW307">
        <v>1</v>
      </c>
      <c r="AX307">
        <v>1</v>
      </c>
    </row>
    <row r="308" spans="4:50" ht="12.75">
      <c r="D308" t="s">
        <v>36</v>
      </c>
      <c r="F308" s="10">
        <v>1875</v>
      </c>
      <c r="G308" s="10">
        <v>1522</v>
      </c>
      <c r="H308" s="10">
        <v>1380</v>
      </c>
      <c r="I308" s="10">
        <v>1023</v>
      </c>
      <c r="J308" s="12">
        <v>869</v>
      </c>
      <c r="K308">
        <v>798</v>
      </c>
      <c r="L308">
        <v>764</v>
      </c>
      <c r="M308">
        <v>750</v>
      </c>
      <c r="N308">
        <v>700</v>
      </c>
      <c r="O308">
        <v>581</v>
      </c>
      <c r="P308">
        <v>500</v>
      </c>
      <c r="Q308">
        <v>501</v>
      </c>
      <c r="R308">
        <v>340</v>
      </c>
      <c r="S308">
        <v>303</v>
      </c>
      <c r="T308">
        <v>248</v>
      </c>
      <c r="U308">
        <v>205</v>
      </c>
      <c r="V308">
        <v>202</v>
      </c>
      <c r="W308">
        <v>187</v>
      </c>
      <c r="X308">
        <v>164</v>
      </c>
      <c r="Y308">
        <v>138</v>
      </c>
      <c r="Z308">
        <v>126</v>
      </c>
      <c r="AA308">
        <v>120</v>
      </c>
      <c r="AB308">
        <v>113</v>
      </c>
      <c r="AC308">
        <v>122</v>
      </c>
      <c r="AD308">
        <v>98</v>
      </c>
      <c r="AE308">
        <v>95</v>
      </c>
      <c r="AF308">
        <v>80</v>
      </c>
      <c r="AG308">
        <v>89</v>
      </c>
      <c r="AH308">
        <v>86</v>
      </c>
      <c r="AI308">
        <v>75</v>
      </c>
      <c r="AJ308">
        <v>61</v>
      </c>
      <c r="AK308">
        <v>47</v>
      </c>
      <c r="AL308">
        <v>37</v>
      </c>
      <c r="AM308">
        <v>32</v>
      </c>
      <c r="AN308">
        <v>21</v>
      </c>
      <c r="AO308">
        <v>16</v>
      </c>
      <c r="AP308">
        <v>16</v>
      </c>
      <c r="AQ308">
        <v>14</v>
      </c>
      <c r="AR308">
        <v>6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</row>
    <row r="309" spans="4:50" ht="12.75">
      <c r="D309" t="s">
        <v>37</v>
      </c>
      <c r="F309">
        <v>31</v>
      </c>
      <c r="G309">
        <v>33</v>
      </c>
      <c r="H309">
        <v>35</v>
      </c>
      <c r="I309">
        <v>21</v>
      </c>
      <c r="J309" s="12">
        <v>19</v>
      </c>
      <c r="K309">
        <v>8</v>
      </c>
      <c r="L309">
        <v>2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</row>
    <row r="310" spans="4:50" ht="12.75">
      <c r="D310" t="s">
        <v>38</v>
      </c>
      <c r="F310">
        <v>52</v>
      </c>
      <c r="G310">
        <v>50</v>
      </c>
      <c r="H310">
        <v>49</v>
      </c>
      <c r="I310">
        <v>38</v>
      </c>
      <c r="J310" s="12">
        <v>23</v>
      </c>
      <c r="K310">
        <v>10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</row>
    <row r="311" spans="4:50" ht="12.75">
      <c r="D311" t="s">
        <v>39</v>
      </c>
      <c r="F311">
        <v>0</v>
      </c>
      <c r="G311">
        <v>0</v>
      </c>
      <c r="H311">
        <v>0</v>
      </c>
      <c r="I311">
        <v>0</v>
      </c>
      <c r="J311" s="12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1</v>
      </c>
      <c r="AQ311">
        <v>0</v>
      </c>
      <c r="AR311">
        <v>2</v>
      </c>
      <c r="AS311">
        <v>4</v>
      </c>
      <c r="AT311">
        <v>3</v>
      </c>
      <c r="AU311">
        <v>4</v>
      </c>
      <c r="AV311">
        <v>3</v>
      </c>
      <c r="AW311">
        <v>1</v>
      </c>
      <c r="AX311">
        <v>1</v>
      </c>
    </row>
    <row r="312" spans="3:50" ht="12.75">
      <c r="C312" t="s">
        <v>40</v>
      </c>
      <c r="F312">
        <v>0</v>
      </c>
      <c r="G312">
        <v>0</v>
      </c>
      <c r="H312">
        <v>0</v>
      </c>
      <c r="I312">
        <v>0</v>
      </c>
      <c r="J312" s="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</row>
    <row r="313" spans="3:50" ht="12.75">
      <c r="C313" t="s">
        <v>41</v>
      </c>
      <c r="F313">
        <v>155</v>
      </c>
      <c r="G313">
        <v>155</v>
      </c>
      <c r="H313">
        <v>156</v>
      </c>
      <c r="I313">
        <v>152</v>
      </c>
      <c r="J313" s="12">
        <v>150</v>
      </c>
      <c r="K313">
        <v>148</v>
      </c>
      <c r="L313">
        <v>145</v>
      </c>
      <c r="M313">
        <v>144</v>
      </c>
      <c r="N313">
        <v>143</v>
      </c>
      <c r="O313">
        <v>145</v>
      </c>
      <c r="P313">
        <v>145</v>
      </c>
      <c r="Q313">
        <v>141</v>
      </c>
      <c r="R313">
        <v>136</v>
      </c>
      <c r="S313">
        <v>124</v>
      </c>
      <c r="T313">
        <v>116</v>
      </c>
      <c r="U313">
        <v>114</v>
      </c>
      <c r="V313">
        <v>109</v>
      </c>
      <c r="W313">
        <v>102</v>
      </c>
      <c r="X313">
        <v>93</v>
      </c>
      <c r="Y313">
        <v>95</v>
      </c>
      <c r="Z313">
        <v>83</v>
      </c>
      <c r="AA313">
        <v>92</v>
      </c>
      <c r="AB313">
        <v>78</v>
      </c>
      <c r="AC313">
        <v>78</v>
      </c>
      <c r="AD313">
        <v>77</v>
      </c>
      <c r="AE313">
        <v>79</v>
      </c>
      <c r="AF313">
        <v>80</v>
      </c>
      <c r="AG313">
        <v>79</v>
      </c>
      <c r="AH313">
        <v>79</v>
      </c>
      <c r="AI313">
        <v>77</v>
      </c>
      <c r="AJ313">
        <v>70</v>
      </c>
      <c r="AK313">
        <v>63</v>
      </c>
      <c r="AL313">
        <v>70</v>
      </c>
      <c r="AM313">
        <v>59</v>
      </c>
      <c r="AN313">
        <v>46</v>
      </c>
      <c r="AO313">
        <v>53</v>
      </c>
      <c r="AP313">
        <v>50</v>
      </c>
      <c r="AQ313">
        <v>39</v>
      </c>
      <c r="AR313">
        <v>27</v>
      </c>
      <c r="AS313">
        <v>16</v>
      </c>
      <c r="AT313">
        <v>11</v>
      </c>
      <c r="AU313">
        <v>9</v>
      </c>
      <c r="AV313">
        <v>8</v>
      </c>
      <c r="AW313">
        <v>7</v>
      </c>
      <c r="AX313">
        <v>4</v>
      </c>
    </row>
    <row r="314" spans="3:50" ht="12.75">
      <c r="C314" t="s">
        <v>42</v>
      </c>
      <c r="F314">
        <v>0</v>
      </c>
      <c r="G314">
        <v>0</v>
      </c>
      <c r="H314">
        <v>0</v>
      </c>
      <c r="I314">
        <v>0</v>
      </c>
      <c r="J314" s="12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</row>
    <row r="315" spans="3:50" ht="12.75">
      <c r="C315" t="s">
        <v>43</v>
      </c>
      <c r="F315">
        <v>0</v>
      </c>
      <c r="G315">
        <v>0</v>
      </c>
      <c r="H315">
        <v>0</v>
      </c>
      <c r="I315">
        <v>0</v>
      </c>
      <c r="J315" s="12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</row>
    <row r="316" spans="3:50" ht="12.75">
      <c r="C316" t="s">
        <v>44</v>
      </c>
      <c r="F316">
        <v>0</v>
      </c>
      <c r="G316">
        <v>0</v>
      </c>
      <c r="H316">
        <v>0</v>
      </c>
      <c r="I316">
        <v>0</v>
      </c>
      <c r="J316" s="12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190</v>
      </c>
      <c r="AK316">
        <v>137</v>
      </c>
      <c r="AL316">
        <v>109</v>
      </c>
      <c r="AM316">
        <v>84</v>
      </c>
      <c r="AN316">
        <v>46</v>
      </c>
      <c r="AO316">
        <v>18</v>
      </c>
      <c r="AP316">
        <v>7</v>
      </c>
      <c r="AQ316">
        <v>2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</row>
    <row r="317" spans="4:50" ht="12.75">
      <c r="D317" t="s">
        <v>45</v>
      </c>
      <c r="F317">
        <v>0</v>
      </c>
      <c r="G317">
        <v>0</v>
      </c>
      <c r="H317">
        <v>0</v>
      </c>
      <c r="I317">
        <v>0</v>
      </c>
      <c r="J317" s="12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</row>
    <row r="318" spans="4:50" ht="12.75">
      <c r="D318" t="s">
        <v>46</v>
      </c>
      <c r="F318">
        <v>0</v>
      </c>
      <c r="G318">
        <v>0</v>
      </c>
      <c r="H318">
        <v>0</v>
      </c>
      <c r="I318">
        <v>0</v>
      </c>
      <c r="J318" s="12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</row>
    <row r="319" spans="4:50" ht="12.75">
      <c r="D319" t="s">
        <v>47</v>
      </c>
      <c r="F319">
        <v>0</v>
      </c>
      <c r="G319">
        <v>0</v>
      </c>
      <c r="H319">
        <v>0</v>
      </c>
      <c r="I319">
        <v>0</v>
      </c>
      <c r="J319" s="12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</row>
    <row r="320" spans="3:50" ht="12.75">
      <c r="C320" t="s">
        <v>48</v>
      </c>
      <c r="F320">
        <v>0</v>
      </c>
      <c r="G320">
        <v>0</v>
      </c>
      <c r="H320">
        <v>0</v>
      </c>
      <c r="I320">
        <v>0</v>
      </c>
      <c r="J320" s="12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48</v>
      </c>
      <c r="AL320">
        <v>102</v>
      </c>
      <c r="AM320">
        <v>103</v>
      </c>
      <c r="AN320">
        <v>86</v>
      </c>
      <c r="AO320">
        <v>63</v>
      </c>
      <c r="AP320">
        <v>43</v>
      </c>
      <c r="AQ320">
        <v>31</v>
      </c>
      <c r="AR320">
        <v>27</v>
      </c>
      <c r="AS320">
        <v>15</v>
      </c>
      <c r="AT320">
        <v>0</v>
      </c>
      <c r="AU320">
        <v>0</v>
      </c>
      <c r="AV320">
        <v>0</v>
      </c>
      <c r="AW320">
        <v>0</v>
      </c>
      <c r="AX320">
        <v>0</v>
      </c>
    </row>
    <row r="321" spans="2:50" ht="12.75">
      <c r="B321" t="s">
        <v>52</v>
      </c>
      <c r="F321" s="10">
        <v>4932</v>
      </c>
      <c r="G321" s="10">
        <v>4929</v>
      </c>
      <c r="H321" s="10">
        <v>4649</v>
      </c>
      <c r="I321" s="10">
        <v>3949</v>
      </c>
      <c r="J321" s="13">
        <v>3539</v>
      </c>
      <c r="K321" s="10">
        <v>3346</v>
      </c>
      <c r="L321" s="10">
        <v>3070</v>
      </c>
      <c r="M321" s="10">
        <v>2838</v>
      </c>
      <c r="N321" s="10">
        <v>2588</v>
      </c>
      <c r="O321" s="10">
        <v>2442</v>
      </c>
      <c r="P321" s="10">
        <v>2302</v>
      </c>
      <c r="Q321" s="10">
        <v>2290</v>
      </c>
      <c r="R321" s="10">
        <v>2125</v>
      </c>
      <c r="S321" s="10">
        <v>1877</v>
      </c>
      <c r="T321" s="10">
        <v>1667</v>
      </c>
      <c r="U321" s="10">
        <v>1466</v>
      </c>
      <c r="V321" s="10">
        <v>1277</v>
      </c>
      <c r="W321" s="10">
        <v>1109</v>
      </c>
      <c r="X321">
        <v>935</v>
      </c>
      <c r="Y321">
        <v>789</v>
      </c>
      <c r="Z321">
        <v>664</v>
      </c>
      <c r="AA321">
        <v>572</v>
      </c>
      <c r="AB321">
        <v>503</v>
      </c>
      <c r="AC321">
        <v>450</v>
      </c>
      <c r="AD321">
        <v>378</v>
      </c>
      <c r="AE321">
        <v>327</v>
      </c>
      <c r="AF321">
        <v>277</v>
      </c>
      <c r="AG321">
        <v>256</v>
      </c>
      <c r="AH321">
        <v>227</v>
      </c>
      <c r="AI321">
        <v>199</v>
      </c>
      <c r="AJ321">
        <v>167</v>
      </c>
      <c r="AK321">
        <v>147</v>
      </c>
      <c r="AL321">
        <v>126</v>
      </c>
      <c r="AM321">
        <v>117</v>
      </c>
      <c r="AN321">
        <v>106</v>
      </c>
      <c r="AO321">
        <v>91</v>
      </c>
      <c r="AP321">
        <v>84</v>
      </c>
      <c r="AQ321">
        <v>75</v>
      </c>
      <c r="AR321">
        <v>61</v>
      </c>
      <c r="AS321">
        <v>53</v>
      </c>
      <c r="AT321">
        <v>47</v>
      </c>
      <c r="AU321">
        <v>43</v>
      </c>
      <c r="AV321">
        <v>38</v>
      </c>
      <c r="AW321">
        <v>34</v>
      </c>
      <c r="AX321">
        <v>26</v>
      </c>
    </row>
    <row r="322" spans="3:50" ht="12.75">
      <c r="C322" t="s">
        <v>53</v>
      </c>
      <c r="F322">
        <v>5</v>
      </c>
      <c r="G322">
        <v>5</v>
      </c>
      <c r="H322">
        <v>5</v>
      </c>
      <c r="I322">
        <v>4</v>
      </c>
      <c r="J322" s="12">
        <v>3</v>
      </c>
      <c r="K322">
        <v>3</v>
      </c>
      <c r="L322">
        <v>3</v>
      </c>
      <c r="M322">
        <v>4</v>
      </c>
      <c r="N322">
        <v>3</v>
      </c>
      <c r="O322">
        <v>3</v>
      </c>
      <c r="P322">
        <v>3</v>
      </c>
      <c r="Q322">
        <v>3</v>
      </c>
      <c r="R322">
        <v>4</v>
      </c>
      <c r="S322">
        <v>3</v>
      </c>
      <c r="T322">
        <v>3</v>
      </c>
      <c r="U322">
        <v>3</v>
      </c>
      <c r="V322">
        <v>3</v>
      </c>
      <c r="W322">
        <v>3</v>
      </c>
      <c r="X322">
        <v>2</v>
      </c>
      <c r="Y322">
        <v>2</v>
      </c>
      <c r="Z322">
        <v>2</v>
      </c>
      <c r="AA322">
        <v>2</v>
      </c>
      <c r="AB322">
        <v>2</v>
      </c>
      <c r="AC322">
        <v>2</v>
      </c>
      <c r="AD322">
        <v>2</v>
      </c>
      <c r="AE322">
        <v>2</v>
      </c>
      <c r="AF322">
        <v>2</v>
      </c>
      <c r="AG322">
        <v>1</v>
      </c>
      <c r="AH322">
        <v>1</v>
      </c>
      <c r="AI322">
        <v>1</v>
      </c>
      <c r="AJ322">
        <v>1</v>
      </c>
      <c r="AK322">
        <v>1</v>
      </c>
      <c r="AL322">
        <v>1</v>
      </c>
      <c r="AM322">
        <v>1</v>
      </c>
      <c r="AN322">
        <v>1</v>
      </c>
      <c r="AO322">
        <v>1</v>
      </c>
      <c r="AP322">
        <v>1</v>
      </c>
      <c r="AQ322">
        <v>1</v>
      </c>
      <c r="AR322">
        <v>1</v>
      </c>
      <c r="AS322">
        <v>1</v>
      </c>
      <c r="AT322">
        <v>1</v>
      </c>
      <c r="AU322">
        <v>1</v>
      </c>
      <c r="AV322">
        <v>1</v>
      </c>
      <c r="AW322">
        <v>1</v>
      </c>
      <c r="AX322">
        <v>1</v>
      </c>
    </row>
    <row r="323" spans="3:50" ht="12.75">
      <c r="C323" t="s">
        <v>33</v>
      </c>
      <c r="F323" s="10">
        <v>3215</v>
      </c>
      <c r="G323" s="10">
        <v>3381</v>
      </c>
      <c r="H323" s="10">
        <v>3187</v>
      </c>
      <c r="I323" s="10">
        <v>2743</v>
      </c>
      <c r="J323" s="13">
        <v>2478</v>
      </c>
      <c r="K323" s="10">
        <v>2377</v>
      </c>
      <c r="L323" s="10">
        <v>2174</v>
      </c>
      <c r="M323" s="10">
        <v>1961</v>
      </c>
      <c r="N323" s="10">
        <v>1759</v>
      </c>
      <c r="O323" s="10">
        <v>1688</v>
      </c>
      <c r="P323" s="10">
        <v>1630</v>
      </c>
      <c r="Q323" s="10">
        <v>1665</v>
      </c>
      <c r="R323" s="10">
        <v>1597</v>
      </c>
      <c r="S323" s="10">
        <v>1381</v>
      </c>
      <c r="T323" s="10">
        <v>1243</v>
      </c>
      <c r="U323" s="10">
        <v>1080</v>
      </c>
      <c r="V323">
        <v>899</v>
      </c>
      <c r="W323">
        <v>759</v>
      </c>
      <c r="X323">
        <v>626</v>
      </c>
      <c r="Y323">
        <v>522</v>
      </c>
      <c r="Z323">
        <v>424</v>
      </c>
      <c r="AA323">
        <v>353</v>
      </c>
      <c r="AB323">
        <v>307</v>
      </c>
      <c r="AC323">
        <v>260</v>
      </c>
      <c r="AD323">
        <v>213</v>
      </c>
      <c r="AE323">
        <v>182</v>
      </c>
      <c r="AF323">
        <v>148</v>
      </c>
      <c r="AG323">
        <v>123</v>
      </c>
      <c r="AH323">
        <v>100</v>
      </c>
      <c r="AI323">
        <v>77</v>
      </c>
      <c r="AJ323">
        <v>60</v>
      </c>
      <c r="AK323">
        <v>44</v>
      </c>
      <c r="AL323">
        <v>37</v>
      </c>
      <c r="AM323">
        <v>33</v>
      </c>
      <c r="AN323">
        <v>31</v>
      </c>
      <c r="AO323">
        <v>27</v>
      </c>
      <c r="AP323">
        <v>24</v>
      </c>
      <c r="AQ323">
        <v>22</v>
      </c>
      <c r="AR323">
        <v>19</v>
      </c>
      <c r="AS323">
        <v>17</v>
      </c>
      <c r="AT323">
        <v>16</v>
      </c>
      <c r="AU323">
        <v>15</v>
      </c>
      <c r="AV323">
        <v>14</v>
      </c>
      <c r="AW323">
        <v>13</v>
      </c>
      <c r="AX323">
        <v>12</v>
      </c>
    </row>
    <row r="324" spans="3:50" ht="12.75">
      <c r="C324" t="s">
        <v>34</v>
      </c>
      <c r="F324" s="10">
        <v>1371</v>
      </c>
      <c r="G324" s="10">
        <v>1203</v>
      </c>
      <c r="H324" s="10">
        <v>1124</v>
      </c>
      <c r="I324">
        <v>866</v>
      </c>
      <c r="J324" s="12">
        <v>717</v>
      </c>
      <c r="K324">
        <v>648</v>
      </c>
      <c r="L324">
        <v>595</v>
      </c>
      <c r="M324">
        <v>585</v>
      </c>
      <c r="N324">
        <v>553</v>
      </c>
      <c r="O324">
        <v>490</v>
      </c>
      <c r="P324">
        <v>418</v>
      </c>
      <c r="Q324">
        <v>384</v>
      </c>
      <c r="R324">
        <v>302</v>
      </c>
      <c r="S324">
        <v>288</v>
      </c>
      <c r="T324">
        <v>236</v>
      </c>
      <c r="U324">
        <v>206</v>
      </c>
      <c r="V324">
        <v>201</v>
      </c>
      <c r="W324">
        <v>182</v>
      </c>
      <c r="X324">
        <v>155</v>
      </c>
      <c r="Y324">
        <v>131</v>
      </c>
      <c r="Z324">
        <v>123</v>
      </c>
      <c r="AA324">
        <v>115</v>
      </c>
      <c r="AB324">
        <v>108</v>
      </c>
      <c r="AC324">
        <v>110</v>
      </c>
      <c r="AD324">
        <v>90</v>
      </c>
      <c r="AE324">
        <v>79</v>
      </c>
      <c r="AF324">
        <v>69</v>
      </c>
      <c r="AG324">
        <v>72</v>
      </c>
      <c r="AH324">
        <v>68</v>
      </c>
      <c r="AI324">
        <v>64</v>
      </c>
      <c r="AJ324">
        <v>49</v>
      </c>
      <c r="AK324">
        <v>45</v>
      </c>
      <c r="AL324">
        <v>32</v>
      </c>
      <c r="AM324">
        <v>25</v>
      </c>
      <c r="AN324">
        <v>19</v>
      </c>
      <c r="AO324">
        <v>14</v>
      </c>
      <c r="AP324">
        <v>16</v>
      </c>
      <c r="AQ324">
        <v>15</v>
      </c>
      <c r="AR324">
        <v>8</v>
      </c>
      <c r="AS324">
        <v>5</v>
      </c>
      <c r="AT324">
        <v>3</v>
      </c>
      <c r="AU324">
        <v>3</v>
      </c>
      <c r="AV324">
        <v>2</v>
      </c>
      <c r="AW324">
        <v>1</v>
      </c>
      <c r="AX324">
        <v>1</v>
      </c>
    </row>
    <row r="325" spans="4:50" ht="12.75">
      <c r="D325" t="s">
        <v>36</v>
      </c>
      <c r="F325" s="10">
        <v>1271</v>
      </c>
      <c r="G325" s="10">
        <v>1119</v>
      </c>
      <c r="H325" s="10">
        <v>1030</v>
      </c>
      <c r="I325">
        <v>783</v>
      </c>
      <c r="J325" s="12">
        <v>650</v>
      </c>
      <c r="K325">
        <v>586</v>
      </c>
      <c r="L325">
        <v>558</v>
      </c>
      <c r="M325">
        <v>543</v>
      </c>
      <c r="N325">
        <v>507</v>
      </c>
      <c r="O325">
        <v>435</v>
      </c>
      <c r="P325">
        <v>359</v>
      </c>
      <c r="Q325">
        <v>333</v>
      </c>
      <c r="R325">
        <v>254</v>
      </c>
      <c r="S325">
        <v>246</v>
      </c>
      <c r="T325">
        <v>197</v>
      </c>
      <c r="U325">
        <v>161</v>
      </c>
      <c r="V325">
        <v>160</v>
      </c>
      <c r="W325">
        <v>155</v>
      </c>
      <c r="X325">
        <v>135</v>
      </c>
      <c r="Y325">
        <v>118</v>
      </c>
      <c r="Z325">
        <v>112</v>
      </c>
      <c r="AA325">
        <v>108</v>
      </c>
      <c r="AB325">
        <v>101</v>
      </c>
      <c r="AC325">
        <v>103</v>
      </c>
      <c r="AD325">
        <v>84</v>
      </c>
      <c r="AE325">
        <v>75</v>
      </c>
      <c r="AF325">
        <v>65</v>
      </c>
      <c r="AG325">
        <v>68</v>
      </c>
      <c r="AH325">
        <v>65</v>
      </c>
      <c r="AI325">
        <v>61</v>
      </c>
      <c r="AJ325">
        <v>47</v>
      </c>
      <c r="AK325">
        <v>43</v>
      </c>
      <c r="AL325">
        <v>31</v>
      </c>
      <c r="AM325">
        <v>24</v>
      </c>
      <c r="AN325">
        <v>19</v>
      </c>
      <c r="AO325">
        <v>13</v>
      </c>
      <c r="AP325">
        <v>15</v>
      </c>
      <c r="AQ325">
        <v>15</v>
      </c>
      <c r="AR325">
        <v>6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</row>
    <row r="326" spans="4:50" ht="12.75">
      <c r="D326" t="s">
        <v>37</v>
      </c>
      <c r="F326">
        <v>14</v>
      </c>
      <c r="G326">
        <v>15</v>
      </c>
      <c r="H326">
        <v>15</v>
      </c>
      <c r="I326">
        <v>9</v>
      </c>
      <c r="J326" s="12">
        <v>7</v>
      </c>
      <c r="K326">
        <v>3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</row>
    <row r="327" spans="4:50" ht="12.75">
      <c r="D327" t="s">
        <v>38</v>
      </c>
      <c r="F327">
        <v>12</v>
      </c>
      <c r="G327">
        <v>16</v>
      </c>
      <c r="H327">
        <v>20</v>
      </c>
      <c r="I327">
        <v>17</v>
      </c>
      <c r="J327" s="12">
        <v>10</v>
      </c>
      <c r="K327">
        <v>5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</row>
    <row r="328" spans="4:50" ht="12.75">
      <c r="D328" t="s">
        <v>54</v>
      </c>
      <c r="F328">
        <v>0</v>
      </c>
      <c r="G328">
        <v>0</v>
      </c>
      <c r="H328">
        <v>0</v>
      </c>
      <c r="I328">
        <v>0</v>
      </c>
      <c r="J328" s="12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2</v>
      </c>
      <c r="AS328">
        <v>5</v>
      </c>
      <c r="AT328">
        <v>3</v>
      </c>
      <c r="AU328">
        <v>3</v>
      </c>
      <c r="AV328">
        <v>2</v>
      </c>
      <c r="AW328">
        <v>1</v>
      </c>
      <c r="AX328">
        <v>1</v>
      </c>
    </row>
    <row r="329" spans="4:50" ht="12.75">
      <c r="D329" t="s">
        <v>55</v>
      </c>
      <c r="F329">
        <v>74</v>
      </c>
      <c r="G329">
        <v>54</v>
      </c>
      <c r="H329">
        <v>58</v>
      </c>
      <c r="I329">
        <v>58</v>
      </c>
      <c r="J329" s="12">
        <v>50</v>
      </c>
      <c r="K329">
        <v>54</v>
      </c>
      <c r="L329">
        <v>36</v>
      </c>
      <c r="M329">
        <v>41</v>
      </c>
      <c r="N329">
        <v>46</v>
      </c>
      <c r="O329">
        <v>55</v>
      </c>
      <c r="P329">
        <v>59</v>
      </c>
      <c r="Q329">
        <v>52</v>
      </c>
      <c r="R329">
        <v>48</v>
      </c>
      <c r="S329">
        <v>42</v>
      </c>
      <c r="T329">
        <v>39</v>
      </c>
      <c r="U329">
        <v>45</v>
      </c>
      <c r="V329">
        <v>41</v>
      </c>
      <c r="W329">
        <v>27</v>
      </c>
      <c r="X329">
        <v>21</v>
      </c>
      <c r="Y329">
        <v>14</v>
      </c>
      <c r="Z329">
        <v>10</v>
      </c>
      <c r="AA329">
        <v>8</v>
      </c>
      <c r="AB329">
        <v>7</v>
      </c>
      <c r="AC329">
        <v>7</v>
      </c>
      <c r="AD329">
        <v>6</v>
      </c>
      <c r="AE329">
        <v>5</v>
      </c>
      <c r="AF329">
        <v>4</v>
      </c>
      <c r="AG329">
        <v>4</v>
      </c>
      <c r="AH329">
        <v>4</v>
      </c>
      <c r="AI329">
        <v>3</v>
      </c>
      <c r="AJ329">
        <v>2</v>
      </c>
      <c r="AK329">
        <v>2</v>
      </c>
      <c r="AL329">
        <v>1</v>
      </c>
      <c r="AM329">
        <v>1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</row>
    <row r="330" spans="3:50" ht="12.75">
      <c r="C330" t="s">
        <v>41</v>
      </c>
      <c r="F330">
        <v>340</v>
      </c>
      <c r="G330">
        <v>340</v>
      </c>
      <c r="H330">
        <v>333</v>
      </c>
      <c r="I330">
        <v>336</v>
      </c>
      <c r="J330" s="12">
        <v>341</v>
      </c>
      <c r="K330">
        <v>319</v>
      </c>
      <c r="L330">
        <v>299</v>
      </c>
      <c r="M330">
        <v>289</v>
      </c>
      <c r="N330">
        <v>273</v>
      </c>
      <c r="O330">
        <v>260</v>
      </c>
      <c r="P330">
        <v>250</v>
      </c>
      <c r="Q330">
        <v>238</v>
      </c>
      <c r="R330">
        <v>223</v>
      </c>
      <c r="S330">
        <v>205</v>
      </c>
      <c r="T330">
        <v>185</v>
      </c>
      <c r="U330">
        <v>177</v>
      </c>
      <c r="V330">
        <v>174</v>
      </c>
      <c r="W330">
        <v>166</v>
      </c>
      <c r="X330">
        <v>152</v>
      </c>
      <c r="Y330">
        <v>134</v>
      </c>
      <c r="Z330">
        <v>116</v>
      </c>
      <c r="AA330">
        <v>102</v>
      </c>
      <c r="AB330">
        <v>87</v>
      </c>
      <c r="AC330">
        <v>79</v>
      </c>
      <c r="AD330">
        <v>74</v>
      </c>
      <c r="AE330">
        <v>64</v>
      </c>
      <c r="AF330">
        <v>59</v>
      </c>
      <c r="AG330">
        <v>59</v>
      </c>
      <c r="AH330">
        <v>58</v>
      </c>
      <c r="AI330">
        <v>57</v>
      </c>
      <c r="AJ330">
        <v>57</v>
      </c>
      <c r="AK330">
        <v>57</v>
      </c>
      <c r="AL330">
        <v>56</v>
      </c>
      <c r="AM330">
        <v>57</v>
      </c>
      <c r="AN330">
        <v>56</v>
      </c>
      <c r="AO330">
        <v>49</v>
      </c>
      <c r="AP330">
        <v>43</v>
      </c>
      <c r="AQ330">
        <v>37</v>
      </c>
      <c r="AR330">
        <v>33</v>
      </c>
      <c r="AS330">
        <v>30</v>
      </c>
      <c r="AT330">
        <v>28</v>
      </c>
      <c r="AU330">
        <v>25</v>
      </c>
      <c r="AV330">
        <v>21</v>
      </c>
      <c r="AW330">
        <v>19</v>
      </c>
      <c r="AX330">
        <v>12</v>
      </c>
    </row>
    <row r="331" spans="3:50" ht="12.75">
      <c r="C331" t="s">
        <v>43</v>
      </c>
      <c r="F331">
        <v>0</v>
      </c>
      <c r="G331">
        <v>0</v>
      </c>
      <c r="H331">
        <v>0</v>
      </c>
      <c r="I331">
        <v>0</v>
      </c>
      <c r="J331" s="12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</row>
    <row r="332" spans="3:50" ht="12.75">
      <c r="C332" t="s">
        <v>56</v>
      </c>
      <c r="F332">
        <v>0</v>
      </c>
      <c r="G332">
        <v>0</v>
      </c>
      <c r="H332">
        <v>0</v>
      </c>
      <c r="I332">
        <v>0</v>
      </c>
      <c r="J332" s="1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</row>
    <row r="333" ht="12.75">
      <c r="A333" t="s">
        <v>57</v>
      </c>
    </row>
    <row r="334" spans="1:50" ht="12.75">
      <c r="A334" t="s">
        <v>65</v>
      </c>
      <c r="F334" s="10">
        <v>3146</v>
      </c>
      <c r="G334" s="10">
        <v>2641</v>
      </c>
      <c r="H334" s="10">
        <v>2410</v>
      </c>
      <c r="I334" s="10">
        <v>1806</v>
      </c>
      <c r="J334" s="13">
        <v>1519</v>
      </c>
      <c r="K334" s="10">
        <v>1384</v>
      </c>
      <c r="L334" s="10">
        <v>1321</v>
      </c>
      <c r="M334" s="10">
        <v>1294</v>
      </c>
      <c r="N334" s="10">
        <v>1207</v>
      </c>
      <c r="O334" s="10">
        <v>1016</v>
      </c>
      <c r="P334">
        <v>859</v>
      </c>
      <c r="Q334">
        <v>834</v>
      </c>
      <c r="R334">
        <v>594</v>
      </c>
      <c r="S334">
        <v>549</v>
      </c>
      <c r="T334">
        <v>445</v>
      </c>
      <c r="U334">
        <v>366</v>
      </c>
      <c r="V334">
        <v>362</v>
      </c>
      <c r="W334">
        <v>342</v>
      </c>
      <c r="X334">
        <v>298</v>
      </c>
      <c r="Y334">
        <v>256</v>
      </c>
      <c r="Z334">
        <v>238</v>
      </c>
      <c r="AA334">
        <v>228</v>
      </c>
      <c r="AB334">
        <v>214</v>
      </c>
      <c r="AC334">
        <v>225</v>
      </c>
      <c r="AD334">
        <v>182</v>
      </c>
      <c r="AE334">
        <v>169</v>
      </c>
      <c r="AF334">
        <v>144</v>
      </c>
      <c r="AG334">
        <v>158</v>
      </c>
      <c r="AH334">
        <v>150</v>
      </c>
      <c r="AI334">
        <v>136</v>
      </c>
      <c r="AJ334">
        <v>108</v>
      </c>
      <c r="AK334">
        <v>90</v>
      </c>
      <c r="AL334">
        <v>69</v>
      </c>
      <c r="AM334">
        <v>56</v>
      </c>
      <c r="AN334">
        <v>40</v>
      </c>
      <c r="AO334">
        <v>29</v>
      </c>
      <c r="AP334">
        <v>31</v>
      </c>
      <c r="AQ334">
        <v>29</v>
      </c>
      <c r="AR334">
        <v>12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</row>
    <row r="335" spans="1:50" ht="12.75">
      <c r="A335" t="s">
        <v>59</v>
      </c>
      <c r="F335">
        <v>108</v>
      </c>
      <c r="G335">
        <v>113</v>
      </c>
      <c r="H335">
        <v>120</v>
      </c>
      <c r="I335">
        <v>84</v>
      </c>
      <c r="J335" s="12">
        <v>59</v>
      </c>
      <c r="K335">
        <v>26</v>
      </c>
      <c r="L335">
        <v>4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</row>
    <row r="336" spans="1:50" ht="12.75">
      <c r="A336" t="s">
        <v>60</v>
      </c>
      <c r="F336" s="10">
        <v>13315</v>
      </c>
      <c r="G336" s="10">
        <v>11817</v>
      </c>
      <c r="H336" s="10">
        <v>11108</v>
      </c>
      <c r="I336" s="10">
        <v>9994</v>
      </c>
      <c r="J336" s="13">
        <v>8503</v>
      </c>
      <c r="K336" s="10">
        <v>7668</v>
      </c>
      <c r="L336" s="10">
        <v>8020</v>
      </c>
      <c r="M336" s="10">
        <v>6841</v>
      </c>
      <c r="N336" s="10">
        <v>6367</v>
      </c>
      <c r="O336" s="10">
        <v>5521</v>
      </c>
      <c r="P336" s="10">
        <v>4598</v>
      </c>
      <c r="Q336" s="10">
        <v>3994</v>
      </c>
      <c r="R336" s="10">
        <v>3343</v>
      </c>
      <c r="S336" s="10">
        <v>2857</v>
      </c>
      <c r="T336" s="10">
        <v>2340</v>
      </c>
      <c r="U336" s="10">
        <v>1914</v>
      </c>
      <c r="V336" s="10">
        <v>1644</v>
      </c>
      <c r="W336" s="10">
        <v>1503</v>
      </c>
      <c r="X336" s="10">
        <v>1277</v>
      </c>
      <c r="Y336" s="10">
        <v>1064</v>
      </c>
      <c r="Z336">
        <v>922</v>
      </c>
      <c r="AA336">
        <v>821</v>
      </c>
      <c r="AB336">
        <v>674</v>
      </c>
      <c r="AC336">
        <v>579</v>
      </c>
      <c r="AD336">
        <v>480</v>
      </c>
      <c r="AE336">
        <v>410</v>
      </c>
      <c r="AF336">
        <v>339</v>
      </c>
      <c r="AG336">
        <v>315</v>
      </c>
      <c r="AH336">
        <v>282</v>
      </c>
      <c r="AI336">
        <v>247</v>
      </c>
      <c r="AJ336">
        <v>194</v>
      </c>
      <c r="AK336">
        <v>153</v>
      </c>
      <c r="AL336">
        <v>120</v>
      </c>
      <c r="AM336">
        <v>100</v>
      </c>
      <c r="AN336">
        <v>76</v>
      </c>
      <c r="AO336">
        <v>60</v>
      </c>
      <c r="AP336">
        <v>58</v>
      </c>
      <c r="AQ336">
        <v>50</v>
      </c>
      <c r="AR336">
        <v>19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</row>
    <row r="338" spans="1:50" ht="12.75">
      <c r="A338" t="s">
        <v>73</v>
      </c>
      <c r="F338" s="10">
        <v>43181</v>
      </c>
      <c r="G338" s="10">
        <v>38121</v>
      </c>
      <c r="H338" s="10">
        <v>34299</v>
      </c>
      <c r="I338" s="10">
        <v>32244</v>
      </c>
      <c r="J338" s="13">
        <v>30560</v>
      </c>
      <c r="K338" s="10">
        <v>31553</v>
      </c>
      <c r="L338" s="10">
        <v>33239</v>
      </c>
      <c r="M338" s="10">
        <v>34544</v>
      </c>
      <c r="N338" s="10">
        <v>33602</v>
      </c>
      <c r="O338" s="10">
        <v>30529</v>
      </c>
      <c r="P338" s="10">
        <v>26066</v>
      </c>
      <c r="Q338" s="10">
        <v>21879</v>
      </c>
      <c r="R338" s="10">
        <v>18170</v>
      </c>
      <c r="S338" s="10">
        <v>14879</v>
      </c>
      <c r="T338" s="10">
        <v>12567</v>
      </c>
      <c r="U338" s="10">
        <v>10238</v>
      </c>
      <c r="V338" s="10">
        <v>8426</v>
      </c>
      <c r="W338" s="10">
        <v>6660</v>
      </c>
      <c r="X338" s="10">
        <v>6388</v>
      </c>
      <c r="Y338" s="10">
        <v>5647</v>
      </c>
      <c r="Z338" s="10">
        <v>5127</v>
      </c>
      <c r="AA338" s="10">
        <v>4236</v>
      </c>
      <c r="AB338" s="10">
        <v>3481</v>
      </c>
      <c r="AC338" s="10">
        <v>2937</v>
      </c>
      <c r="AD338" s="10">
        <v>2377</v>
      </c>
      <c r="AE338" s="10">
        <v>1899</v>
      </c>
      <c r="AF338" s="10">
        <v>1556</v>
      </c>
      <c r="AG338" s="10">
        <v>1147</v>
      </c>
      <c r="AH338">
        <v>896</v>
      </c>
      <c r="AI338">
        <v>623</v>
      </c>
      <c r="AJ338">
        <v>423</v>
      </c>
      <c r="AK338">
        <v>276</v>
      </c>
      <c r="AL338">
        <v>220</v>
      </c>
      <c r="AM338">
        <v>194</v>
      </c>
      <c r="AN338">
        <v>220</v>
      </c>
      <c r="AO338">
        <v>272</v>
      </c>
      <c r="AP338">
        <v>238</v>
      </c>
      <c r="AQ338">
        <v>164</v>
      </c>
      <c r="AR338">
        <v>108</v>
      </c>
      <c r="AS338">
        <v>90</v>
      </c>
      <c r="AT338">
        <v>75</v>
      </c>
      <c r="AU338">
        <v>69</v>
      </c>
      <c r="AV338">
        <v>65</v>
      </c>
      <c r="AW338">
        <v>61</v>
      </c>
      <c r="AX338">
        <v>57</v>
      </c>
    </row>
    <row r="340" spans="1:50" ht="12.75">
      <c r="A340" t="s">
        <v>21</v>
      </c>
      <c r="F340" s="10">
        <v>11093</v>
      </c>
      <c r="G340" s="10">
        <v>10828</v>
      </c>
      <c r="H340" s="10">
        <v>10836</v>
      </c>
      <c r="I340" s="10">
        <v>12139</v>
      </c>
      <c r="J340" s="13">
        <v>13539</v>
      </c>
      <c r="K340" s="10">
        <v>15665</v>
      </c>
      <c r="L340" s="10">
        <v>16452</v>
      </c>
      <c r="M340" s="10">
        <v>13698</v>
      </c>
      <c r="N340" s="10">
        <v>13025</v>
      </c>
      <c r="O340" s="10">
        <v>11513</v>
      </c>
      <c r="P340" s="10">
        <v>9527</v>
      </c>
      <c r="Q340" s="10">
        <v>8704</v>
      </c>
      <c r="R340" s="10">
        <v>7548</v>
      </c>
      <c r="S340" s="10">
        <v>6639</v>
      </c>
      <c r="T340" s="10">
        <v>6085</v>
      </c>
      <c r="U340" s="10">
        <v>5366</v>
      </c>
      <c r="V340" s="10">
        <v>4551</v>
      </c>
      <c r="W340" s="10">
        <v>3201</v>
      </c>
      <c r="X340" s="10">
        <v>3101</v>
      </c>
      <c r="Y340" s="10">
        <v>2530</v>
      </c>
      <c r="Z340" s="10">
        <v>2206</v>
      </c>
      <c r="AA340" s="10">
        <v>1811</v>
      </c>
      <c r="AB340" s="10">
        <v>1502</v>
      </c>
      <c r="AC340" s="10">
        <v>1290</v>
      </c>
      <c r="AD340" s="10">
        <v>1082</v>
      </c>
      <c r="AE340">
        <v>852</v>
      </c>
      <c r="AF340">
        <v>696</v>
      </c>
      <c r="AG340">
        <v>466</v>
      </c>
      <c r="AH340">
        <v>356</v>
      </c>
      <c r="AI340">
        <v>254</v>
      </c>
      <c r="AJ340">
        <v>192</v>
      </c>
      <c r="AK340">
        <v>131</v>
      </c>
      <c r="AL340">
        <v>102</v>
      </c>
      <c r="AM340">
        <v>92</v>
      </c>
      <c r="AN340">
        <v>112</v>
      </c>
      <c r="AO340">
        <v>147</v>
      </c>
      <c r="AP340">
        <v>130</v>
      </c>
      <c r="AQ340">
        <v>87</v>
      </c>
      <c r="AR340">
        <v>80</v>
      </c>
      <c r="AS340">
        <v>75</v>
      </c>
      <c r="AT340">
        <v>62</v>
      </c>
      <c r="AU340">
        <v>58</v>
      </c>
      <c r="AV340">
        <v>54</v>
      </c>
      <c r="AW340">
        <v>50</v>
      </c>
      <c r="AX340">
        <v>47</v>
      </c>
    </row>
    <row r="341" spans="2:50" ht="12.75">
      <c r="B341" t="s">
        <v>22</v>
      </c>
      <c r="F341" s="10">
        <v>10145</v>
      </c>
      <c r="G341" s="10">
        <v>9927</v>
      </c>
      <c r="H341" s="10">
        <v>10001</v>
      </c>
      <c r="I341" s="10">
        <v>11136</v>
      </c>
      <c r="J341" s="13">
        <v>12291</v>
      </c>
      <c r="K341" s="10">
        <v>14029</v>
      </c>
      <c r="L341" s="10">
        <v>14967</v>
      </c>
      <c r="M341" s="10">
        <v>12434</v>
      </c>
      <c r="N341" s="10">
        <v>11726</v>
      </c>
      <c r="O341" s="10">
        <v>10273</v>
      </c>
      <c r="P341" s="10">
        <v>8419</v>
      </c>
      <c r="Q341" s="10">
        <v>7610</v>
      </c>
      <c r="R341" s="10">
        <v>6524</v>
      </c>
      <c r="S341" s="10">
        <v>5666</v>
      </c>
      <c r="T341" s="10">
        <v>5121</v>
      </c>
      <c r="U341" s="10">
        <v>4448</v>
      </c>
      <c r="V341" s="10">
        <v>3711</v>
      </c>
      <c r="W341" s="10">
        <v>2562</v>
      </c>
      <c r="X341" s="10">
        <v>2433</v>
      </c>
      <c r="Y341" s="10">
        <v>1941</v>
      </c>
      <c r="Z341" s="10">
        <v>1653</v>
      </c>
      <c r="AA341" s="10">
        <v>1321</v>
      </c>
      <c r="AB341" s="10">
        <v>1062</v>
      </c>
      <c r="AC341">
        <v>882</v>
      </c>
      <c r="AD341">
        <v>712</v>
      </c>
      <c r="AE341">
        <v>537</v>
      </c>
      <c r="AF341">
        <v>418</v>
      </c>
      <c r="AG341">
        <v>273</v>
      </c>
      <c r="AH341">
        <v>201</v>
      </c>
      <c r="AI341">
        <v>127</v>
      </c>
      <c r="AJ341">
        <v>73</v>
      </c>
      <c r="AK341">
        <v>42</v>
      </c>
      <c r="AL341">
        <v>32</v>
      </c>
      <c r="AM341">
        <v>27</v>
      </c>
      <c r="AN341">
        <v>27</v>
      </c>
      <c r="AO341">
        <v>32</v>
      </c>
      <c r="AP341">
        <v>26</v>
      </c>
      <c r="AQ341">
        <v>17</v>
      </c>
      <c r="AR341">
        <v>16</v>
      </c>
      <c r="AS341">
        <v>13</v>
      </c>
      <c r="AT341">
        <v>11</v>
      </c>
      <c r="AU341">
        <v>10</v>
      </c>
      <c r="AV341">
        <v>10</v>
      </c>
      <c r="AW341">
        <v>9</v>
      </c>
      <c r="AX341">
        <v>9</v>
      </c>
    </row>
    <row r="342" spans="3:50" ht="12.75">
      <c r="C342" t="s">
        <v>23</v>
      </c>
      <c r="F342" s="10">
        <v>4949</v>
      </c>
      <c r="G342" s="10">
        <v>4757</v>
      </c>
      <c r="H342" s="10">
        <v>4862</v>
      </c>
      <c r="I342" s="10">
        <v>5361</v>
      </c>
      <c r="J342" s="13">
        <v>5257</v>
      </c>
      <c r="K342" s="10">
        <v>6116</v>
      </c>
      <c r="L342" s="10">
        <v>6534</v>
      </c>
      <c r="M342" s="10">
        <v>5415</v>
      </c>
      <c r="N342" s="10">
        <v>5099</v>
      </c>
      <c r="O342" s="10">
        <v>4463</v>
      </c>
      <c r="P342" s="10">
        <v>3658</v>
      </c>
      <c r="Q342" s="10">
        <v>3309</v>
      </c>
      <c r="R342" s="10">
        <v>2842</v>
      </c>
      <c r="S342" s="10">
        <v>2475</v>
      </c>
      <c r="T342" s="10">
        <v>2247</v>
      </c>
      <c r="U342" s="10">
        <v>1962</v>
      </c>
      <c r="V342" s="10">
        <v>1648</v>
      </c>
      <c r="W342" s="10">
        <v>1148</v>
      </c>
      <c r="X342" s="10">
        <v>1101</v>
      </c>
      <c r="Y342">
        <v>890</v>
      </c>
      <c r="Z342">
        <v>769</v>
      </c>
      <c r="AA342">
        <v>625</v>
      </c>
      <c r="AB342">
        <v>513</v>
      </c>
      <c r="AC342">
        <v>437</v>
      </c>
      <c r="AD342">
        <v>363</v>
      </c>
      <c r="AE342">
        <v>283</v>
      </c>
      <c r="AF342">
        <v>229</v>
      </c>
      <c r="AG342">
        <v>152</v>
      </c>
      <c r="AH342">
        <v>119</v>
      </c>
      <c r="AI342">
        <v>79</v>
      </c>
      <c r="AJ342">
        <v>47</v>
      </c>
      <c r="AK342">
        <v>29</v>
      </c>
      <c r="AL342">
        <v>23</v>
      </c>
      <c r="AM342">
        <v>19</v>
      </c>
      <c r="AN342">
        <v>21</v>
      </c>
      <c r="AO342">
        <v>25</v>
      </c>
      <c r="AP342">
        <v>21</v>
      </c>
      <c r="AQ342">
        <v>14</v>
      </c>
      <c r="AR342">
        <v>13</v>
      </c>
      <c r="AS342">
        <v>11</v>
      </c>
      <c r="AT342">
        <v>9</v>
      </c>
      <c r="AU342">
        <v>8</v>
      </c>
      <c r="AV342">
        <v>8</v>
      </c>
      <c r="AW342">
        <v>8</v>
      </c>
      <c r="AX342">
        <v>7</v>
      </c>
    </row>
    <row r="343" spans="3:50" ht="12.75">
      <c r="C343" t="s">
        <v>24</v>
      </c>
      <c r="F343" s="10">
        <v>5196</v>
      </c>
      <c r="G343" s="10">
        <v>5170</v>
      </c>
      <c r="H343" s="10">
        <v>5139</v>
      </c>
      <c r="I343" s="10">
        <v>5775</v>
      </c>
      <c r="J343" s="13">
        <v>7035</v>
      </c>
      <c r="K343" s="10">
        <v>7914</v>
      </c>
      <c r="L343" s="10">
        <v>8433</v>
      </c>
      <c r="M343" s="10">
        <v>7019</v>
      </c>
      <c r="N343" s="10">
        <v>6627</v>
      </c>
      <c r="O343" s="10">
        <v>5810</v>
      </c>
      <c r="P343" s="10">
        <v>4762</v>
      </c>
      <c r="Q343" s="10">
        <v>4301</v>
      </c>
      <c r="R343" s="10">
        <v>3682</v>
      </c>
      <c r="S343" s="10">
        <v>3191</v>
      </c>
      <c r="T343" s="10">
        <v>2875</v>
      </c>
      <c r="U343" s="10">
        <v>2486</v>
      </c>
      <c r="V343" s="10">
        <v>2063</v>
      </c>
      <c r="W343" s="10">
        <v>1415</v>
      </c>
      <c r="X343" s="10">
        <v>1332</v>
      </c>
      <c r="Y343" s="10">
        <v>1051</v>
      </c>
      <c r="Z343">
        <v>884</v>
      </c>
      <c r="AA343">
        <v>695</v>
      </c>
      <c r="AB343">
        <v>549</v>
      </c>
      <c r="AC343">
        <v>445</v>
      </c>
      <c r="AD343">
        <v>349</v>
      </c>
      <c r="AE343">
        <v>255</v>
      </c>
      <c r="AF343">
        <v>190</v>
      </c>
      <c r="AG343">
        <v>121</v>
      </c>
      <c r="AH343">
        <v>83</v>
      </c>
      <c r="AI343">
        <v>48</v>
      </c>
      <c r="AJ343">
        <v>25</v>
      </c>
      <c r="AK343">
        <v>14</v>
      </c>
      <c r="AL343">
        <v>10</v>
      </c>
      <c r="AM343">
        <v>7</v>
      </c>
      <c r="AN343">
        <v>7</v>
      </c>
      <c r="AO343">
        <v>7</v>
      </c>
      <c r="AP343">
        <v>5</v>
      </c>
      <c r="AQ343">
        <v>3</v>
      </c>
      <c r="AR343">
        <v>2</v>
      </c>
      <c r="AS343">
        <v>2</v>
      </c>
      <c r="AT343">
        <v>2</v>
      </c>
      <c r="AU343">
        <v>2</v>
      </c>
      <c r="AV343">
        <v>2</v>
      </c>
      <c r="AW343">
        <v>2</v>
      </c>
      <c r="AX343">
        <v>1</v>
      </c>
    </row>
    <row r="344" spans="2:50" ht="12.75">
      <c r="B344" t="s">
        <v>25</v>
      </c>
      <c r="F344">
        <v>948</v>
      </c>
      <c r="G344">
        <v>901</v>
      </c>
      <c r="H344">
        <v>835</v>
      </c>
      <c r="I344" s="10">
        <v>1003</v>
      </c>
      <c r="J344" s="13">
        <v>1248</v>
      </c>
      <c r="K344" s="10">
        <v>1635</v>
      </c>
      <c r="L344" s="10">
        <v>1485</v>
      </c>
      <c r="M344" s="10">
        <v>1265</v>
      </c>
      <c r="N344" s="10">
        <v>1299</v>
      </c>
      <c r="O344" s="10">
        <v>1240</v>
      </c>
      <c r="P344" s="10">
        <v>1108</v>
      </c>
      <c r="Q344" s="10">
        <v>1094</v>
      </c>
      <c r="R344" s="10">
        <v>1024</v>
      </c>
      <c r="S344">
        <v>973</v>
      </c>
      <c r="T344">
        <v>963</v>
      </c>
      <c r="U344">
        <v>918</v>
      </c>
      <c r="V344">
        <v>841</v>
      </c>
      <c r="W344">
        <v>639</v>
      </c>
      <c r="X344">
        <v>668</v>
      </c>
      <c r="Y344">
        <v>589</v>
      </c>
      <c r="Z344">
        <v>553</v>
      </c>
      <c r="AA344">
        <v>491</v>
      </c>
      <c r="AB344">
        <v>440</v>
      </c>
      <c r="AC344">
        <v>408</v>
      </c>
      <c r="AD344">
        <v>370</v>
      </c>
      <c r="AE344">
        <v>315</v>
      </c>
      <c r="AF344">
        <v>278</v>
      </c>
      <c r="AG344">
        <v>193</v>
      </c>
      <c r="AH344">
        <v>154</v>
      </c>
      <c r="AI344">
        <v>127</v>
      </c>
      <c r="AJ344">
        <v>120</v>
      </c>
      <c r="AK344">
        <v>89</v>
      </c>
      <c r="AL344">
        <v>70</v>
      </c>
      <c r="AM344">
        <v>65</v>
      </c>
      <c r="AN344">
        <v>85</v>
      </c>
      <c r="AO344">
        <v>115</v>
      </c>
      <c r="AP344">
        <v>104</v>
      </c>
      <c r="AQ344">
        <v>70</v>
      </c>
      <c r="AR344">
        <v>65</v>
      </c>
      <c r="AS344">
        <v>62</v>
      </c>
      <c r="AT344">
        <v>52</v>
      </c>
      <c r="AU344">
        <v>48</v>
      </c>
      <c r="AV344">
        <v>44</v>
      </c>
      <c r="AW344">
        <v>41</v>
      </c>
      <c r="AX344">
        <v>38</v>
      </c>
    </row>
    <row r="345" spans="3:50" ht="12.75">
      <c r="C345" t="s">
        <v>26</v>
      </c>
      <c r="F345">
        <v>948</v>
      </c>
      <c r="G345">
        <v>901</v>
      </c>
      <c r="H345">
        <v>835</v>
      </c>
      <c r="I345" s="10">
        <v>1003</v>
      </c>
      <c r="J345" s="13">
        <v>1248</v>
      </c>
      <c r="K345" s="10">
        <v>1635</v>
      </c>
      <c r="L345" s="10">
        <v>1485</v>
      </c>
      <c r="M345" s="10">
        <v>1265</v>
      </c>
      <c r="N345" s="10">
        <v>1299</v>
      </c>
      <c r="O345" s="10">
        <v>1240</v>
      </c>
      <c r="P345" s="10">
        <v>1108</v>
      </c>
      <c r="Q345" s="10">
        <v>1094</v>
      </c>
      <c r="R345" s="10">
        <v>1024</v>
      </c>
      <c r="S345">
        <v>973</v>
      </c>
      <c r="T345">
        <v>963</v>
      </c>
      <c r="U345">
        <v>918</v>
      </c>
      <c r="V345">
        <v>841</v>
      </c>
      <c r="W345">
        <v>639</v>
      </c>
      <c r="X345">
        <v>668</v>
      </c>
      <c r="Y345">
        <v>589</v>
      </c>
      <c r="Z345">
        <v>553</v>
      </c>
      <c r="AA345">
        <v>491</v>
      </c>
      <c r="AB345">
        <v>440</v>
      </c>
      <c r="AC345">
        <v>408</v>
      </c>
      <c r="AD345">
        <v>370</v>
      </c>
      <c r="AE345">
        <v>315</v>
      </c>
      <c r="AF345">
        <v>278</v>
      </c>
      <c r="AG345">
        <v>193</v>
      </c>
      <c r="AH345">
        <v>154</v>
      </c>
      <c r="AI345">
        <v>127</v>
      </c>
      <c r="AJ345">
        <v>120</v>
      </c>
      <c r="AK345">
        <v>89</v>
      </c>
      <c r="AL345">
        <v>70</v>
      </c>
      <c r="AM345">
        <v>65</v>
      </c>
      <c r="AN345">
        <v>85</v>
      </c>
      <c r="AO345">
        <v>115</v>
      </c>
      <c r="AP345">
        <v>104</v>
      </c>
      <c r="AQ345">
        <v>70</v>
      </c>
      <c r="AR345">
        <v>65</v>
      </c>
      <c r="AS345">
        <v>62</v>
      </c>
      <c r="AT345">
        <v>52</v>
      </c>
      <c r="AU345">
        <v>48</v>
      </c>
      <c r="AV345">
        <v>44</v>
      </c>
      <c r="AW345">
        <v>41</v>
      </c>
      <c r="AX345">
        <v>38</v>
      </c>
    </row>
    <row r="346" ht="12.75">
      <c r="C346" t="s">
        <v>28</v>
      </c>
    </row>
    <row r="347" spans="3:50" ht="12.75">
      <c r="C347" t="s">
        <v>74</v>
      </c>
      <c r="F347">
        <v>948</v>
      </c>
      <c r="G347">
        <v>901</v>
      </c>
      <c r="H347">
        <v>835</v>
      </c>
      <c r="I347" s="10">
        <v>1003</v>
      </c>
      <c r="J347" s="13">
        <v>1248</v>
      </c>
      <c r="K347" s="10">
        <v>1635</v>
      </c>
      <c r="L347" s="10">
        <v>1485</v>
      </c>
      <c r="M347" s="10">
        <v>1265</v>
      </c>
      <c r="N347" s="10">
        <v>1299</v>
      </c>
      <c r="O347" s="10">
        <v>1240</v>
      </c>
      <c r="P347" s="10">
        <v>1108</v>
      </c>
      <c r="Q347" s="10">
        <v>1094</v>
      </c>
      <c r="R347" s="10">
        <v>1024</v>
      </c>
      <c r="S347">
        <v>973</v>
      </c>
      <c r="T347">
        <v>963</v>
      </c>
      <c r="U347">
        <v>918</v>
      </c>
      <c r="V347">
        <v>841</v>
      </c>
      <c r="W347">
        <v>639</v>
      </c>
      <c r="X347">
        <v>668</v>
      </c>
      <c r="Y347">
        <v>589</v>
      </c>
      <c r="Z347">
        <v>553</v>
      </c>
      <c r="AA347">
        <v>491</v>
      </c>
      <c r="AB347">
        <v>440</v>
      </c>
      <c r="AC347">
        <v>408</v>
      </c>
      <c r="AD347">
        <v>370</v>
      </c>
      <c r="AE347">
        <v>315</v>
      </c>
      <c r="AF347">
        <v>278</v>
      </c>
      <c r="AG347">
        <v>193</v>
      </c>
      <c r="AH347">
        <v>154</v>
      </c>
      <c r="AI347">
        <v>127</v>
      </c>
      <c r="AJ347">
        <v>120</v>
      </c>
      <c r="AK347">
        <v>89</v>
      </c>
      <c r="AL347">
        <v>70</v>
      </c>
      <c r="AM347">
        <v>65</v>
      </c>
      <c r="AN347">
        <v>85</v>
      </c>
      <c r="AO347">
        <v>115</v>
      </c>
      <c r="AP347">
        <v>104</v>
      </c>
      <c r="AQ347">
        <v>70</v>
      </c>
      <c r="AR347">
        <v>65</v>
      </c>
      <c r="AS347">
        <v>62</v>
      </c>
      <c r="AT347">
        <v>52</v>
      </c>
      <c r="AU347">
        <v>48</v>
      </c>
      <c r="AV347">
        <v>44</v>
      </c>
      <c r="AW347">
        <v>41</v>
      </c>
      <c r="AX347">
        <v>38</v>
      </c>
    </row>
    <row r="349" spans="1:50" ht="12.75">
      <c r="A349" t="s">
        <v>30</v>
      </c>
      <c r="F349" s="10">
        <v>32088</v>
      </c>
      <c r="G349" s="10">
        <v>27293</v>
      </c>
      <c r="H349" s="10">
        <v>23463</v>
      </c>
      <c r="I349" s="10">
        <v>20105</v>
      </c>
      <c r="J349" s="13">
        <v>17021</v>
      </c>
      <c r="K349" s="10">
        <v>15889</v>
      </c>
      <c r="L349" s="10">
        <v>16787</v>
      </c>
      <c r="M349" s="10">
        <v>20845</v>
      </c>
      <c r="N349" s="10">
        <v>20577</v>
      </c>
      <c r="O349" s="10">
        <v>19015</v>
      </c>
      <c r="P349" s="10">
        <v>16538</v>
      </c>
      <c r="Q349" s="10">
        <v>13175</v>
      </c>
      <c r="R349" s="10">
        <v>10622</v>
      </c>
      <c r="S349" s="10">
        <v>8240</v>
      </c>
      <c r="T349" s="10">
        <v>6482</v>
      </c>
      <c r="U349" s="10">
        <v>4872</v>
      </c>
      <c r="V349" s="10">
        <v>3875</v>
      </c>
      <c r="W349" s="10">
        <v>3459</v>
      </c>
      <c r="X349" s="10">
        <v>3287</v>
      </c>
      <c r="Y349" s="10">
        <v>3117</v>
      </c>
      <c r="Z349" s="10">
        <v>2921</v>
      </c>
      <c r="AA349" s="10">
        <v>2425</v>
      </c>
      <c r="AB349" s="10">
        <v>1979</v>
      </c>
      <c r="AC349" s="10">
        <v>1647</v>
      </c>
      <c r="AD349" s="10">
        <v>1296</v>
      </c>
      <c r="AE349" s="10">
        <v>1047</v>
      </c>
      <c r="AF349">
        <v>860</v>
      </c>
      <c r="AG349">
        <v>681</v>
      </c>
      <c r="AH349">
        <v>540</v>
      </c>
      <c r="AI349">
        <v>369</v>
      </c>
      <c r="AJ349">
        <v>231</v>
      </c>
      <c r="AK349">
        <v>145</v>
      </c>
      <c r="AL349">
        <v>118</v>
      </c>
      <c r="AM349">
        <v>102</v>
      </c>
      <c r="AN349">
        <v>107</v>
      </c>
      <c r="AO349">
        <v>125</v>
      </c>
      <c r="AP349">
        <v>107</v>
      </c>
      <c r="AQ349">
        <v>77</v>
      </c>
      <c r="AR349">
        <v>28</v>
      </c>
      <c r="AS349">
        <v>14</v>
      </c>
      <c r="AT349">
        <v>12</v>
      </c>
      <c r="AU349">
        <v>12</v>
      </c>
      <c r="AV349">
        <v>11</v>
      </c>
      <c r="AW349">
        <v>10</v>
      </c>
      <c r="AX349">
        <v>10</v>
      </c>
    </row>
    <row r="350" spans="2:50" ht="12.75">
      <c r="B350" t="s">
        <v>31</v>
      </c>
      <c r="F350" s="10">
        <v>24198</v>
      </c>
      <c r="G350" s="10">
        <v>20613</v>
      </c>
      <c r="H350" s="10">
        <v>17284</v>
      </c>
      <c r="I350" s="10">
        <v>14610</v>
      </c>
      <c r="J350" s="13">
        <v>12440</v>
      </c>
      <c r="K350" s="10">
        <v>11581</v>
      </c>
      <c r="L350" s="10">
        <v>12640</v>
      </c>
      <c r="M350" s="10">
        <v>16840</v>
      </c>
      <c r="N350" s="10">
        <v>16808</v>
      </c>
      <c r="O350" s="10">
        <v>15442</v>
      </c>
      <c r="P350" s="10">
        <v>13286</v>
      </c>
      <c r="Q350" s="10">
        <v>10300</v>
      </c>
      <c r="R350" s="10">
        <v>8055</v>
      </c>
      <c r="S350" s="10">
        <v>5983</v>
      </c>
      <c r="T350" s="10">
        <v>4440</v>
      </c>
      <c r="U350" s="10">
        <v>3161</v>
      </c>
      <c r="V350" s="10">
        <v>2486</v>
      </c>
      <c r="W350" s="10">
        <v>2225</v>
      </c>
      <c r="X350" s="10">
        <v>2137</v>
      </c>
      <c r="Y350" s="10">
        <v>2082</v>
      </c>
      <c r="Z350" s="10">
        <v>1970</v>
      </c>
      <c r="AA350" s="10">
        <v>1652</v>
      </c>
      <c r="AB350" s="10">
        <v>1343</v>
      </c>
      <c r="AC350" s="10">
        <v>1065</v>
      </c>
      <c r="AD350">
        <v>798</v>
      </c>
      <c r="AE350">
        <v>682</v>
      </c>
      <c r="AF350">
        <v>550</v>
      </c>
      <c r="AG350">
        <v>452</v>
      </c>
      <c r="AH350">
        <v>360</v>
      </c>
      <c r="AI350">
        <v>244</v>
      </c>
      <c r="AJ350">
        <v>154</v>
      </c>
      <c r="AK350">
        <v>96</v>
      </c>
      <c r="AL350">
        <v>77</v>
      </c>
      <c r="AM350">
        <v>66</v>
      </c>
      <c r="AN350">
        <v>69</v>
      </c>
      <c r="AO350">
        <v>83</v>
      </c>
      <c r="AP350">
        <v>72</v>
      </c>
      <c r="AQ350">
        <v>52</v>
      </c>
      <c r="AR350">
        <v>12</v>
      </c>
      <c r="AS350">
        <v>2</v>
      </c>
      <c r="AT350">
        <v>2</v>
      </c>
      <c r="AU350">
        <v>2</v>
      </c>
      <c r="AV350">
        <v>2</v>
      </c>
      <c r="AW350">
        <v>2</v>
      </c>
      <c r="AX350">
        <v>2</v>
      </c>
    </row>
    <row r="351" spans="3:50" ht="12.75">
      <c r="C351" t="s">
        <v>32</v>
      </c>
      <c r="F351" s="10">
        <v>16414</v>
      </c>
      <c r="G351" s="10">
        <v>13796</v>
      </c>
      <c r="H351" s="10">
        <v>11665</v>
      </c>
      <c r="I351" s="10">
        <v>9971</v>
      </c>
      <c r="J351" s="13">
        <v>8668</v>
      </c>
      <c r="K351" s="10">
        <v>8250</v>
      </c>
      <c r="L351" s="10">
        <v>9506</v>
      </c>
      <c r="M351" s="10">
        <v>13961</v>
      </c>
      <c r="N351" s="10">
        <v>14180</v>
      </c>
      <c r="O351" s="10">
        <v>13081</v>
      </c>
      <c r="P351" s="10">
        <v>11181</v>
      </c>
      <c r="Q351" s="10">
        <v>8371</v>
      </c>
      <c r="R351" s="10">
        <v>6446</v>
      </c>
      <c r="S351" s="10">
        <v>4641</v>
      </c>
      <c r="T351" s="10">
        <v>3263</v>
      </c>
      <c r="U351" s="10">
        <v>2188</v>
      </c>
      <c r="V351" s="10">
        <v>1725</v>
      </c>
      <c r="W351" s="10">
        <v>1558</v>
      </c>
      <c r="X351" s="10">
        <v>1570</v>
      </c>
      <c r="Y351" s="10">
        <v>1597</v>
      </c>
      <c r="Z351" s="10">
        <v>1554</v>
      </c>
      <c r="AA351" s="10">
        <v>1316</v>
      </c>
      <c r="AB351" s="10">
        <v>1074</v>
      </c>
      <c r="AC351">
        <v>830</v>
      </c>
      <c r="AD351">
        <v>638</v>
      </c>
      <c r="AE351">
        <v>538</v>
      </c>
      <c r="AF351">
        <v>434</v>
      </c>
      <c r="AG351">
        <v>352</v>
      </c>
      <c r="AH351">
        <v>273</v>
      </c>
      <c r="AI351">
        <v>189</v>
      </c>
      <c r="AJ351">
        <v>128</v>
      </c>
      <c r="AK351">
        <v>79</v>
      </c>
      <c r="AL351">
        <v>61</v>
      </c>
      <c r="AM351">
        <v>52</v>
      </c>
      <c r="AN351">
        <v>59</v>
      </c>
      <c r="AO351">
        <v>75</v>
      </c>
      <c r="AP351">
        <v>67</v>
      </c>
      <c r="AQ351">
        <v>48</v>
      </c>
      <c r="AR351">
        <v>9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</row>
    <row r="352" spans="3:50" ht="12.75">
      <c r="C352" t="s">
        <v>33</v>
      </c>
      <c r="F352">
        <v>0</v>
      </c>
      <c r="G352">
        <v>0</v>
      </c>
      <c r="H352">
        <v>0</v>
      </c>
      <c r="I352">
        <v>0</v>
      </c>
      <c r="J352" s="1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</row>
    <row r="353" spans="3:50" ht="12.75">
      <c r="C353" t="s">
        <v>34</v>
      </c>
      <c r="F353" s="10">
        <v>7552</v>
      </c>
      <c r="G353" s="10">
        <v>6660</v>
      </c>
      <c r="H353" s="10">
        <v>5496</v>
      </c>
      <c r="I353" s="10">
        <v>4525</v>
      </c>
      <c r="J353" s="13">
        <v>3667</v>
      </c>
      <c r="K353" s="10">
        <v>3235</v>
      </c>
      <c r="L353" s="10">
        <v>3047</v>
      </c>
      <c r="M353" s="10">
        <v>2802</v>
      </c>
      <c r="N353" s="10">
        <v>2562</v>
      </c>
      <c r="O353" s="10">
        <v>2307</v>
      </c>
      <c r="P353" s="10">
        <v>2057</v>
      </c>
      <c r="Q353" s="10">
        <v>1885</v>
      </c>
      <c r="R353" s="10">
        <v>1569</v>
      </c>
      <c r="S353" s="10">
        <v>1307</v>
      </c>
      <c r="T353" s="10">
        <v>1145</v>
      </c>
      <c r="U353">
        <v>945</v>
      </c>
      <c r="V353">
        <v>736</v>
      </c>
      <c r="W353">
        <v>644</v>
      </c>
      <c r="X353">
        <v>547</v>
      </c>
      <c r="Y353">
        <v>466</v>
      </c>
      <c r="Z353">
        <v>398</v>
      </c>
      <c r="AA353">
        <v>320</v>
      </c>
      <c r="AB353">
        <v>255</v>
      </c>
      <c r="AC353">
        <v>222</v>
      </c>
      <c r="AD353">
        <v>148</v>
      </c>
      <c r="AE353">
        <v>134</v>
      </c>
      <c r="AF353">
        <v>106</v>
      </c>
      <c r="AG353">
        <v>92</v>
      </c>
      <c r="AH353">
        <v>79</v>
      </c>
      <c r="AI353">
        <v>48</v>
      </c>
      <c r="AJ353">
        <v>21</v>
      </c>
      <c r="AK353">
        <v>12</v>
      </c>
      <c r="AL353">
        <v>12</v>
      </c>
      <c r="AM353">
        <v>11</v>
      </c>
      <c r="AN353">
        <v>7</v>
      </c>
      <c r="AO353">
        <v>5</v>
      </c>
      <c r="AP353">
        <v>3</v>
      </c>
      <c r="AQ353">
        <v>2</v>
      </c>
      <c r="AR353">
        <v>1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</row>
    <row r="354" spans="4:50" ht="12.75">
      <c r="D354" t="s">
        <v>36</v>
      </c>
      <c r="F354" s="10">
        <v>7543</v>
      </c>
      <c r="G354" s="10">
        <v>6651</v>
      </c>
      <c r="H354" s="10">
        <v>5489</v>
      </c>
      <c r="I354" s="10">
        <v>4520</v>
      </c>
      <c r="J354" s="13">
        <v>3663</v>
      </c>
      <c r="K354" s="10">
        <v>3233</v>
      </c>
      <c r="L354" s="10">
        <v>3047</v>
      </c>
      <c r="M354" s="10">
        <v>2802</v>
      </c>
      <c r="N354" s="10">
        <v>2562</v>
      </c>
      <c r="O354" s="10">
        <v>2307</v>
      </c>
      <c r="P354" s="10">
        <v>2057</v>
      </c>
      <c r="Q354" s="10">
        <v>1885</v>
      </c>
      <c r="R354" s="10">
        <v>1569</v>
      </c>
      <c r="S354" s="10">
        <v>1307</v>
      </c>
      <c r="T354" s="10">
        <v>1145</v>
      </c>
      <c r="U354">
        <v>945</v>
      </c>
      <c r="V354">
        <v>736</v>
      </c>
      <c r="W354">
        <v>644</v>
      </c>
      <c r="X354">
        <v>547</v>
      </c>
      <c r="Y354">
        <v>466</v>
      </c>
      <c r="Z354">
        <v>398</v>
      </c>
      <c r="AA354">
        <v>320</v>
      </c>
      <c r="AB354">
        <v>255</v>
      </c>
      <c r="AC354">
        <v>222</v>
      </c>
      <c r="AD354">
        <v>148</v>
      </c>
      <c r="AE354">
        <v>134</v>
      </c>
      <c r="AF354">
        <v>106</v>
      </c>
      <c r="AG354">
        <v>92</v>
      </c>
      <c r="AH354">
        <v>79</v>
      </c>
      <c r="AI354">
        <v>48</v>
      </c>
      <c r="AJ354">
        <v>21</v>
      </c>
      <c r="AK354">
        <v>12</v>
      </c>
      <c r="AL354">
        <v>12</v>
      </c>
      <c r="AM354">
        <v>11</v>
      </c>
      <c r="AN354">
        <v>7</v>
      </c>
      <c r="AO354">
        <v>5</v>
      </c>
      <c r="AP354">
        <v>3</v>
      </c>
      <c r="AQ354">
        <v>2</v>
      </c>
      <c r="AR354">
        <v>1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</row>
    <row r="355" spans="4:50" ht="12.75">
      <c r="D355" t="s">
        <v>37</v>
      </c>
      <c r="F355">
        <v>4</v>
      </c>
      <c r="G355">
        <v>4</v>
      </c>
      <c r="H355">
        <v>3</v>
      </c>
      <c r="I355">
        <v>2</v>
      </c>
      <c r="J355" s="12">
        <v>3</v>
      </c>
      <c r="K355">
        <v>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</row>
    <row r="356" spans="4:50" ht="12.75">
      <c r="D356" t="s">
        <v>38</v>
      </c>
      <c r="F356">
        <v>5</v>
      </c>
      <c r="G356">
        <v>5</v>
      </c>
      <c r="H356">
        <v>3</v>
      </c>
      <c r="I356">
        <v>3</v>
      </c>
      <c r="J356" s="12">
        <v>1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</row>
    <row r="357" spans="4:50" ht="12.75">
      <c r="D357" t="s">
        <v>39</v>
      </c>
      <c r="F357">
        <v>0</v>
      </c>
      <c r="G357">
        <v>0</v>
      </c>
      <c r="H357">
        <v>0</v>
      </c>
      <c r="I357">
        <v>0</v>
      </c>
      <c r="J357" s="12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</row>
    <row r="358" spans="3:50" ht="12.75">
      <c r="C358" t="s">
        <v>40</v>
      </c>
      <c r="F358">
        <v>0</v>
      </c>
      <c r="G358">
        <v>0</v>
      </c>
      <c r="H358">
        <v>0</v>
      </c>
      <c r="I358">
        <v>0</v>
      </c>
      <c r="J358" s="12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</row>
    <row r="359" spans="3:50" ht="12.75">
      <c r="C359" t="s">
        <v>41</v>
      </c>
      <c r="F359">
        <v>0</v>
      </c>
      <c r="G359">
        <v>0</v>
      </c>
      <c r="H359">
        <v>0</v>
      </c>
      <c r="I359">
        <v>0</v>
      </c>
      <c r="J359" s="12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</row>
    <row r="360" spans="3:50" ht="12.75">
      <c r="C360" t="s">
        <v>42</v>
      </c>
      <c r="F360">
        <v>233</v>
      </c>
      <c r="G360">
        <v>158</v>
      </c>
      <c r="H360">
        <v>122</v>
      </c>
      <c r="I360">
        <v>114</v>
      </c>
      <c r="J360" s="12">
        <v>105</v>
      </c>
      <c r="K360">
        <v>96</v>
      </c>
      <c r="L360">
        <v>87</v>
      </c>
      <c r="M360">
        <v>77</v>
      </c>
      <c r="N360">
        <v>66</v>
      </c>
      <c r="O360">
        <v>53</v>
      </c>
      <c r="P360">
        <v>48</v>
      </c>
      <c r="Q360">
        <v>44</v>
      </c>
      <c r="R360">
        <v>39</v>
      </c>
      <c r="S360">
        <v>35</v>
      </c>
      <c r="T360">
        <v>32</v>
      </c>
      <c r="U360">
        <v>28</v>
      </c>
      <c r="V360">
        <v>25</v>
      </c>
      <c r="W360">
        <v>23</v>
      </c>
      <c r="X360">
        <v>21</v>
      </c>
      <c r="Y360">
        <v>18</v>
      </c>
      <c r="Z360">
        <v>17</v>
      </c>
      <c r="AA360">
        <v>16</v>
      </c>
      <c r="AB360">
        <v>15</v>
      </c>
      <c r="AC360">
        <v>13</v>
      </c>
      <c r="AD360">
        <v>12</v>
      </c>
      <c r="AE360">
        <v>11</v>
      </c>
      <c r="AF360">
        <v>10</v>
      </c>
      <c r="AG360">
        <v>9</v>
      </c>
      <c r="AH360">
        <v>9</v>
      </c>
      <c r="AI360">
        <v>7</v>
      </c>
      <c r="AJ360">
        <v>6</v>
      </c>
      <c r="AK360">
        <v>5</v>
      </c>
      <c r="AL360">
        <v>4</v>
      </c>
      <c r="AM360">
        <v>4</v>
      </c>
      <c r="AN360">
        <v>3</v>
      </c>
      <c r="AO360">
        <v>3</v>
      </c>
      <c r="AP360">
        <v>3</v>
      </c>
      <c r="AQ360">
        <v>2</v>
      </c>
      <c r="AR360">
        <v>2</v>
      </c>
      <c r="AS360">
        <v>2</v>
      </c>
      <c r="AT360">
        <v>2</v>
      </c>
      <c r="AU360">
        <v>2</v>
      </c>
      <c r="AV360">
        <v>2</v>
      </c>
      <c r="AW360">
        <v>2</v>
      </c>
      <c r="AX360">
        <v>2</v>
      </c>
    </row>
    <row r="361" spans="3:50" ht="12.75">
      <c r="C361" t="s">
        <v>43</v>
      </c>
      <c r="F361">
        <v>0</v>
      </c>
      <c r="G361">
        <v>0</v>
      </c>
      <c r="H361">
        <v>0</v>
      </c>
      <c r="I361">
        <v>0</v>
      </c>
      <c r="J361" s="12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</row>
    <row r="362" spans="3:50" ht="12.75">
      <c r="C362" t="s">
        <v>44</v>
      </c>
      <c r="F362">
        <v>0</v>
      </c>
      <c r="G362">
        <v>0</v>
      </c>
      <c r="H362">
        <v>0</v>
      </c>
      <c r="I362">
        <v>0</v>
      </c>
      <c r="J362" s="1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</row>
    <row r="363" spans="4:50" ht="12.75">
      <c r="D363" t="s">
        <v>45</v>
      </c>
      <c r="F363">
        <v>0</v>
      </c>
      <c r="G363">
        <v>0</v>
      </c>
      <c r="H363">
        <v>0</v>
      </c>
      <c r="I363">
        <v>0</v>
      </c>
      <c r="J363" s="12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</row>
    <row r="364" spans="4:50" ht="12.75">
      <c r="D364" t="s">
        <v>46</v>
      </c>
      <c r="F364">
        <v>0</v>
      </c>
      <c r="G364">
        <v>0</v>
      </c>
      <c r="H364">
        <v>0</v>
      </c>
      <c r="I364">
        <v>0</v>
      </c>
      <c r="J364" s="12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</row>
    <row r="365" spans="4:50" ht="12.75">
      <c r="D365" t="s">
        <v>47</v>
      </c>
      <c r="F365">
        <v>0</v>
      </c>
      <c r="G365">
        <v>0</v>
      </c>
      <c r="H365">
        <v>0</v>
      </c>
      <c r="I365">
        <v>0</v>
      </c>
      <c r="J365" s="12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</row>
    <row r="366" spans="3:50" ht="12.75">
      <c r="C366" t="s">
        <v>48</v>
      </c>
      <c r="F366">
        <v>0</v>
      </c>
      <c r="G366">
        <v>0</v>
      </c>
      <c r="H366">
        <v>0</v>
      </c>
      <c r="I366">
        <v>0</v>
      </c>
      <c r="J366" s="12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</row>
    <row r="367" spans="2:50" ht="12.75">
      <c r="B367" t="s">
        <v>52</v>
      </c>
      <c r="F367" s="10">
        <v>7890</v>
      </c>
      <c r="G367" s="10">
        <v>6680</v>
      </c>
      <c r="H367" s="10">
        <v>6179</v>
      </c>
      <c r="I367" s="10">
        <v>5495</v>
      </c>
      <c r="J367" s="13">
        <v>4582</v>
      </c>
      <c r="K367" s="10">
        <v>4308</v>
      </c>
      <c r="L367" s="10">
        <v>4147</v>
      </c>
      <c r="M367" s="10">
        <v>4005</v>
      </c>
      <c r="N367" s="10">
        <v>3770</v>
      </c>
      <c r="O367" s="10">
        <v>3573</v>
      </c>
      <c r="P367" s="10">
        <v>3253</v>
      </c>
      <c r="Q367" s="10">
        <v>2876</v>
      </c>
      <c r="R367" s="10">
        <v>2567</v>
      </c>
      <c r="S367" s="10">
        <v>2258</v>
      </c>
      <c r="T367" s="10">
        <v>2042</v>
      </c>
      <c r="U367" s="10">
        <v>1711</v>
      </c>
      <c r="V367" s="10">
        <v>1389</v>
      </c>
      <c r="W367" s="10">
        <v>1234</v>
      </c>
      <c r="X367" s="10">
        <v>1150</v>
      </c>
      <c r="Y367" s="10">
        <v>1036</v>
      </c>
      <c r="Z367">
        <v>951</v>
      </c>
      <c r="AA367">
        <v>773</v>
      </c>
      <c r="AB367">
        <v>636</v>
      </c>
      <c r="AC367">
        <v>582</v>
      </c>
      <c r="AD367">
        <v>498</v>
      </c>
      <c r="AE367">
        <v>365</v>
      </c>
      <c r="AF367">
        <v>310</v>
      </c>
      <c r="AG367">
        <v>229</v>
      </c>
      <c r="AH367">
        <v>181</v>
      </c>
      <c r="AI367">
        <v>126</v>
      </c>
      <c r="AJ367">
        <v>77</v>
      </c>
      <c r="AK367">
        <v>50</v>
      </c>
      <c r="AL367">
        <v>41</v>
      </c>
      <c r="AM367">
        <v>36</v>
      </c>
      <c r="AN367">
        <v>38</v>
      </c>
      <c r="AO367">
        <v>42</v>
      </c>
      <c r="AP367">
        <v>35</v>
      </c>
      <c r="AQ367">
        <v>25</v>
      </c>
      <c r="AR367">
        <v>16</v>
      </c>
      <c r="AS367">
        <v>12</v>
      </c>
      <c r="AT367">
        <v>10</v>
      </c>
      <c r="AU367">
        <v>10</v>
      </c>
      <c r="AV367">
        <v>9</v>
      </c>
      <c r="AW367">
        <v>9</v>
      </c>
      <c r="AX367">
        <v>8</v>
      </c>
    </row>
    <row r="368" spans="3:50" ht="12.75">
      <c r="C368" t="s">
        <v>53</v>
      </c>
      <c r="F368">
        <v>0</v>
      </c>
      <c r="G368">
        <v>0</v>
      </c>
      <c r="H368">
        <v>0</v>
      </c>
      <c r="I368">
        <v>0</v>
      </c>
      <c r="J368" s="12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</row>
    <row r="369" spans="3:50" ht="12.75">
      <c r="C369" t="s">
        <v>33</v>
      </c>
      <c r="F369">
        <v>0</v>
      </c>
      <c r="G369">
        <v>0</v>
      </c>
      <c r="H369">
        <v>0</v>
      </c>
      <c r="I369">
        <v>0</v>
      </c>
      <c r="J369" s="12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</row>
    <row r="370" spans="3:50" ht="12.75">
      <c r="C370" t="s">
        <v>34</v>
      </c>
      <c r="F370" s="10">
        <v>6195</v>
      </c>
      <c r="G370" s="10">
        <v>5183</v>
      </c>
      <c r="H370" s="10">
        <v>4589</v>
      </c>
      <c r="I370" s="10">
        <v>3889</v>
      </c>
      <c r="J370" s="13">
        <v>3120</v>
      </c>
      <c r="K370" s="10">
        <v>2767</v>
      </c>
      <c r="L370" s="10">
        <v>2612</v>
      </c>
      <c r="M370" s="10">
        <v>2409</v>
      </c>
      <c r="N370" s="10">
        <v>2194</v>
      </c>
      <c r="O370" s="10">
        <v>2077</v>
      </c>
      <c r="P370" s="10">
        <v>1847</v>
      </c>
      <c r="Q370" s="10">
        <v>1616</v>
      </c>
      <c r="R370" s="10">
        <v>1411</v>
      </c>
      <c r="S370" s="10">
        <v>1224</v>
      </c>
      <c r="T370" s="10">
        <v>1018</v>
      </c>
      <c r="U370">
        <v>824</v>
      </c>
      <c r="V370">
        <v>638</v>
      </c>
      <c r="W370">
        <v>587</v>
      </c>
      <c r="X370">
        <v>481</v>
      </c>
      <c r="Y370">
        <v>427</v>
      </c>
      <c r="Z370">
        <v>383</v>
      </c>
      <c r="AA370">
        <v>302</v>
      </c>
      <c r="AB370">
        <v>239</v>
      </c>
      <c r="AC370">
        <v>194</v>
      </c>
      <c r="AD370">
        <v>133</v>
      </c>
      <c r="AE370">
        <v>110</v>
      </c>
      <c r="AF370">
        <v>88</v>
      </c>
      <c r="AG370">
        <v>73</v>
      </c>
      <c r="AH370">
        <v>59</v>
      </c>
      <c r="AI370">
        <v>41</v>
      </c>
      <c r="AJ370">
        <v>19</v>
      </c>
      <c r="AK370">
        <v>12</v>
      </c>
      <c r="AL370">
        <v>11</v>
      </c>
      <c r="AM370">
        <v>9</v>
      </c>
      <c r="AN370">
        <v>8</v>
      </c>
      <c r="AO370">
        <v>5</v>
      </c>
      <c r="AP370">
        <v>3</v>
      </c>
      <c r="AQ370">
        <v>2</v>
      </c>
      <c r="AR370">
        <v>1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</row>
    <row r="371" spans="4:50" ht="12.75">
      <c r="D371" t="s">
        <v>36</v>
      </c>
      <c r="F371" s="10">
        <v>6155</v>
      </c>
      <c r="G371" s="10">
        <v>5141</v>
      </c>
      <c r="H371" s="10">
        <v>4555</v>
      </c>
      <c r="I371" s="10">
        <v>3854</v>
      </c>
      <c r="J371" s="13">
        <v>3093</v>
      </c>
      <c r="K371" s="10">
        <v>2708</v>
      </c>
      <c r="L371" s="10">
        <v>2538</v>
      </c>
      <c r="M371" s="10">
        <v>2328</v>
      </c>
      <c r="N371" s="10">
        <v>2114</v>
      </c>
      <c r="O371" s="10">
        <v>2006</v>
      </c>
      <c r="P371" s="10">
        <v>1784</v>
      </c>
      <c r="Q371" s="10">
        <v>1572</v>
      </c>
      <c r="R371" s="10">
        <v>1369</v>
      </c>
      <c r="S371" s="10">
        <v>1189</v>
      </c>
      <c r="T371">
        <v>998</v>
      </c>
      <c r="U371">
        <v>808</v>
      </c>
      <c r="V371">
        <v>622</v>
      </c>
      <c r="W371">
        <v>569</v>
      </c>
      <c r="X371">
        <v>472</v>
      </c>
      <c r="Y371">
        <v>420</v>
      </c>
      <c r="Z371">
        <v>375</v>
      </c>
      <c r="AA371">
        <v>295</v>
      </c>
      <c r="AB371">
        <v>233</v>
      </c>
      <c r="AC371">
        <v>190</v>
      </c>
      <c r="AD371">
        <v>129</v>
      </c>
      <c r="AE371">
        <v>106</v>
      </c>
      <c r="AF371">
        <v>85</v>
      </c>
      <c r="AG371">
        <v>70</v>
      </c>
      <c r="AH371">
        <v>56</v>
      </c>
      <c r="AI371">
        <v>38</v>
      </c>
      <c r="AJ371">
        <v>17</v>
      </c>
      <c r="AK371">
        <v>11</v>
      </c>
      <c r="AL371">
        <v>10</v>
      </c>
      <c r="AM371">
        <v>8</v>
      </c>
      <c r="AN371">
        <v>7</v>
      </c>
      <c r="AO371">
        <v>5</v>
      </c>
      <c r="AP371">
        <v>2</v>
      </c>
      <c r="AQ371">
        <v>2</v>
      </c>
      <c r="AR371">
        <v>1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</row>
    <row r="372" spans="4:50" ht="12.75">
      <c r="D372" t="s">
        <v>37</v>
      </c>
      <c r="F372">
        <v>1</v>
      </c>
      <c r="G372">
        <v>2</v>
      </c>
      <c r="H372">
        <v>1</v>
      </c>
      <c r="I372">
        <v>1</v>
      </c>
      <c r="J372" s="12">
        <v>1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</row>
    <row r="373" spans="4:50" ht="12.75">
      <c r="D373" t="s">
        <v>38</v>
      </c>
      <c r="F373">
        <v>2</v>
      </c>
      <c r="G373">
        <v>2</v>
      </c>
      <c r="H373">
        <v>2</v>
      </c>
      <c r="I373">
        <v>1</v>
      </c>
      <c r="J373" s="12">
        <v>1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</row>
    <row r="374" spans="4:50" ht="12.75">
      <c r="D374" t="s">
        <v>54</v>
      </c>
      <c r="F374">
        <v>0</v>
      </c>
      <c r="G374">
        <v>0</v>
      </c>
      <c r="H374">
        <v>0</v>
      </c>
      <c r="I374">
        <v>0</v>
      </c>
      <c r="J374" s="12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</row>
    <row r="375" spans="4:50" ht="12.75">
      <c r="D375" t="s">
        <v>55</v>
      </c>
      <c r="F375">
        <v>36</v>
      </c>
      <c r="G375">
        <v>38</v>
      </c>
      <c r="H375">
        <v>31</v>
      </c>
      <c r="I375">
        <v>32</v>
      </c>
      <c r="J375" s="12">
        <v>26</v>
      </c>
      <c r="K375">
        <v>59</v>
      </c>
      <c r="L375">
        <v>74</v>
      </c>
      <c r="M375">
        <v>81</v>
      </c>
      <c r="N375">
        <v>80</v>
      </c>
      <c r="O375">
        <v>71</v>
      </c>
      <c r="P375">
        <v>63</v>
      </c>
      <c r="Q375">
        <v>45</v>
      </c>
      <c r="R375">
        <v>42</v>
      </c>
      <c r="S375">
        <v>35</v>
      </c>
      <c r="T375">
        <v>20</v>
      </c>
      <c r="U375">
        <v>16</v>
      </c>
      <c r="V375">
        <v>16</v>
      </c>
      <c r="W375">
        <v>18</v>
      </c>
      <c r="X375">
        <v>9</v>
      </c>
      <c r="Y375">
        <v>8</v>
      </c>
      <c r="Z375">
        <v>8</v>
      </c>
      <c r="AA375">
        <v>7</v>
      </c>
      <c r="AB375">
        <v>5</v>
      </c>
      <c r="AC375">
        <v>4</v>
      </c>
      <c r="AD375">
        <v>3</v>
      </c>
      <c r="AE375">
        <v>4</v>
      </c>
      <c r="AF375">
        <v>3</v>
      </c>
      <c r="AG375">
        <v>3</v>
      </c>
      <c r="AH375">
        <v>3</v>
      </c>
      <c r="AI375">
        <v>3</v>
      </c>
      <c r="AJ375">
        <v>3</v>
      </c>
      <c r="AK375">
        <v>2</v>
      </c>
      <c r="AL375">
        <v>1</v>
      </c>
      <c r="AM375">
        <v>1</v>
      </c>
      <c r="AN375">
        <v>1</v>
      </c>
      <c r="AO375">
        <v>1</v>
      </c>
      <c r="AP375">
        <v>1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</row>
    <row r="376" spans="3:50" ht="12.75">
      <c r="C376" t="s">
        <v>41</v>
      </c>
      <c r="F376">
        <v>0</v>
      </c>
      <c r="G376">
        <v>0</v>
      </c>
      <c r="H376">
        <v>0</v>
      </c>
      <c r="I376">
        <v>0</v>
      </c>
      <c r="J376" s="12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</row>
    <row r="377" spans="3:50" ht="12.75">
      <c r="C377" t="s">
        <v>43</v>
      </c>
      <c r="F377">
        <v>0</v>
      </c>
      <c r="G377">
        <v>0</v>
      </c>
      <c r="H377">
        <v>0</v>
      </c>
      <c r="I377">
        <v>0</v>
      </c>
      <c r="J377" s="12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</row>
    <row r="378" spans="3:50" ht="12.75">
      <c r="C378" t="s">
        <v>56</v>
      </c>
      <c r="F378" s="10">
        <v>1695</v>
      </c>
      <c r="G378" s="10">
        <v>1497</v>
      </c>
      <c r="H378" s="10">
        <v>1589</v>
      </c>
      <c r="I378" s="10">
        <v>1606</v>
      </c>
      <c r="J378" s="13">
        <v>1461</v>
      </c>
      <c r="K378" s="10">
        <v>1541</v>
      </c>
      <c r="L378" s="10">
        <v>1535</v>
      </c>
      <c r="M378" s="10">
        <v>1597</v>
      </c>
      <c r="N378" s="10">
        <v>1576</v>
      </c>
      <c r="O378" s="10">
        <v>1496</v>
      </c>
      <c r="P378" s="10">
        <v>1406</v>
      </c>
      <c r="Q378" s="10">
        <v>1259</v>
      </c>
      <c r="R378" s="10">
        <v>1156</v>
      </c>
      <c r="S378" s="10">
        <v>1034</v>
      </c>
      <c r="T378" s="10">
        <v>1024</v>
      </c>
      <c r="U378">
        <v>887</v>
      </c>
      <c r="V378">
        <v>751</v>
      </c>
      <c r="W378">
        <v>647</v>
      </c>
      <c r="X378">
        <v>668</v>
      </c>
      <c r="Y378">
        <v>609</v>
      </c>
      <c r="Z378">
        <v>568</v>
      </c>
      <c r="AA378">
        <v>471</v>
      </c>
      <c r="AB378">
        <v>398</v>
      </c>
      <c r="AC378">
        <v>388</v>
      </c>
      <c r="AD378">
        <v>365</v>
      </c>
      <c r="AE378">
        <v>255</v>
      </c>
      <c r="AF378">
        <v>222</v>
      </c>
      <c r="AG378">
        <v>157</v>
      </c>
      <c r="AH378">
        <v>122</v>
      </c>
      <c r="AI378">
        <v>85</v>
      </c>
      <c r="AJ378">
        <v>58</v>
      </c>
      <c r="AK378">
        <v>38</v>
      </c>
      <c r="AL378">
        <v>30</v>
      </c>
      <c r="AM378">
        <v>26</v>
      </c>
      <c r="AN378">
        <v>30</v>
      </c>
      <c r="AO378">
        <v>37</v>
      </c>
      <c r="AP378">
        <v>32</v>
      </c>
      <c r="AQ378">
        <v>22</v>
      </c>
      <c r="AR378">
        <v>15</v>
      </c>
      <c r="AS378">
        <v>12</v>
      </c>
      <c r="AT378">
        <v>10</v>
      </c>
      <c r="AU378">
        <v>9</v>
      </c>
      <c r="AV378">
        <v>9</v>
      </c>
      <c r="AW378">
        <v>8</v>
      </c>
      <c r="AX378">
        <v>8</v>
      </c>
    </row>
    <row r="379" ht="12.75">
      <c r="A379" t="s">
        <v>57</v>
      </c>
    </row>
    <row r="380" spans="1:50" ht="12.75">
      <c r="A380" t="s">
        <v>65</v>
      </c>
      <c r="F380" s="10">
        <v>13698</v>
      </c>
      <c r="G380" s="10">
        <v>11792</v>
      </c>
      <c r="H380" s="10">
        <v>10045</v>
      </c>
      <c r="I380" s="10">
        <v>8374</v>
      </c>
      <c r="J380" s="13">
        <v>6756</v>
      </c>
      <c r="K380" s="10">
        <v>5940</v>
      </c>
      <c r="L380" s="10">
        <v>5585</v>
      </c>
      <c r="M380" s="10">
        <v>5130</v>
      </c>
      <c r="N380" s="10">
        <v>4676</v>
      </c>
      <c r="O380" s="10">
        <v>4313</v>
      </c>
      <c r="P380" s="10">
        <v>3841</v>
      </c>
      <c r="Q380" s="10">
        <v>3456</v>
      </c>
      <c r="R380" s="10">
        <v>2939</v>
      </c>
      <c r="S380" s="10">
        <v>2495</v>
      </c>
      <c r="T380" s="10">
        <v>2144</v>
      </c>
      <c r="U380" s="10">
        <v>1754</v>
      </c>
      <c r="V380" s="10">
        <v>1358</v>
      </c>
      <c r="W380" s="10">
        <v>1213</v>
      </c>
      <c r="X380" s="10">
        <v>1019</v>
      </c>
      <c r="Y380">
        <v>886</v>
      </c>
      <c r="Z380">
        <v>774</v>
      </c>
      <c r="AA380">
        <v>615</v>
      </c>
      <c r="AB380">
        <v>488</v>
      </c>
      <c r="AC380">
        <v>412</v>
      </c>
      <c r="AD380">
        <v>277</v>
      </c>
      <c r="AE380">
        <v>241</v>
      </c>
      <c r="AF380">
        <v>191</v>
      </c>
      <c r="AG380">
        <v>162</v>
      </c>
      <c r="AH380">
        <v>134</v>
      </c>
      <c r="AI380">
        <v>86</v>
      </c>
      <c r="AJ380">
        <v>38</v>
      </c>
      <c r="AK380">
        <v>22</v>
      </c>
      <c r="AL380">
        <v>22</v>
      </c>
      <c r="AM380">
        <v>20</v>
      </c>
      <c r="AN380">
        <v>15</v>
      </c>
      <c r="AO380">
        <v>9</v>
      </c>
      <c r="AP380">
        <v>5</v>
      </c>
      <c r="AQ380">
        <v>3</v>
      </c>
      <c r="AR380">
        <v>2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</row>
    <row r="381" spans="1:50" ht="12.75">
      <c r="A381" t="s">
        <v>59</v>
      </c>
      <c r="F381">
        <v>12</v>
      </c>
      <c r="G381">
        <v>12</v>
      </c>
      <c r="H381">
        <v>10</v>
      </c>
      <c r="I381">
        <v>7</v>
      </c>
      <c r="J381" s="12">
        <v>6</v>
      </c>
      <c r="K381">
        <v>3</v>
      </c>
      <c r="L381">
        <v>1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</row>
    <row r="382" spans="1:50" ht="12.75">
      <c r="A382" t="s">
        <v>60</v>
      </c>
      <c r="F382" s="10">
        <v>30123</v>
      </c>
      <c r="G382" s="10">
        <v>25600</v>
      </c>
      <c r="H382" s="10">
        <v>21720</v>
      </c>
      <c r="I382" s="10">
        <v>18352</v>
      </c>
      <c r="J382" s="13">
        <v>15429</v>
      </c>
      <c r="K382" s="10">
        <v>14194</v>
      </c>
      <c r="L382" s="10">
        <v>15092</v>
      </c>
      <c r="M382" s="10">
        <v>19091</v>
      </c>
      <c r="N382" s="10">
        <v>18856</v>
      </c>
      <c r="O382" s="10">
        <v>17395</v>
      </c>
      <c r="P382" s="10">
        <v>15022</v>
      </c>
      <c r="Q382" s="10">
        <v>11827</v>
      </c>
      <c r="R382" s="10">
        <v>9385</v>
      </c>
      <c r="S382" s="10">
        <v>7136</v>
      </c>
      <c r="T382" s="10">
        <v>5407</v>
      </c>
      <c r="U382" s="10">
        <v>3941</v>
      </c>
      <c r="V382" s="10">
        <v>3083</v>
      </c>
      <c r="W382" s="10">
        <v>2771</v>
      </c>
      <c r="X382" s="10">
        <v>2589</v>
      </c>
      <c r="Y382" s="10">
        <v>2483</v>
      </c>
      <c r="Z382" s="10">
        <v>2328</v>
      </c>
      <c r="AA382" s="10">
        <v>1931</v>
      </c>
      <c r="AB382" s="10">
        <v>1561</v>
      </c>
      <c r="AC382" s="10">
        <v>1241</v>
      </c>
      <c r="AD382">
        <v>915</v>
      </c>
      <c r="AE382">
        <v>778</v>
      </c>
      <c r="AF382">
        <v>625</v>
      </c>
      <c r="AG382">
        <v>514</v>
      </c>
      <c r="AH382">
        <v>407</v>
      </c>
      <c r="AI382">
        <v>275</v>
      </c>
      <c r="AJ382">
        <v>166</v>
      </c>
      <c r="AK382">
        <v>101</v>
      </c>
      <c r="AL382">
        <v>82</v>
      </c>
      <c r="AM382">
        <v>71</v>
      </c>
      <c r="AN382">
        <v>73</v>
      </c>
      <c r="AO382">
        <v>84</v>
      </c>
      <c r="AP382">
        <v>72</v>
      </c>
      <c r="AQ382">
        <v>52</v>
      </c>
      <c r="AR382">
        <v>11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</row>
    <row r="384" spans="1:50" ht="12.75">
      <c r="A384" t="s">
        <v>75</v>
      </c>
      <c r="F384" s="10">
        <v>32284</v>
      </c>
      <c r="G384" s="10">
        <v>32147</v>
      </c>
      <c r="H384" s="10">
        <v>30857</v>
      </c>
      <c r="I384" s="10">
        <v>30306</v>
      </c>
      <c r="J384" s="13">
        <v>30165</v>
      </c>
      <c r="K384" s="10">
        <v>29758</v>
      </c>
      <c r="L384" s="10">
        <v>28210</v>
      </c>
      <c r="M384" s="10">
        <v>27676</v>
      </c>
      <c r="N384" s="10">
        <v>26774</v>
      </c>
      <c r="O384" s="10">
        <v>25654</v>
      </c>
      <c r="P384" s="10">
        <v>24663</v>
      </c>
      <c r="Q384" s="10">
        <v>23914</v>
      </c>
      <c r="R384" s="10">
        <v>23213</v>
      </c>
      <c r="S384" s="10">
        <v>23256</v>
      </c>
      <c r="T384" s="10">
        <v>22452</v>
      </c>
      <c r="U384" s="10">
        <v>20819</v>
      </c>
      <c r="V384" s="10">
        <v>19372</v>
      </c>
      <c r="W384" s="10">
        <v>18265</v>
      </c>
      <c r="X384" s="10">
        <v>17064</v>
      </c>
      <c r="Y384" s="10">
        <v>15955</v>
      </c>
      <c r="Z384" s="10">
        <v>14973</v>
      </c>
      <c r="AA384" s="10">
        <v>13753</v>
      </c>
      <c r="AB384" s="10">
        <v>12581</v>
      </c>
      <c r="AC384" s="10">
        <v>11300</v>
      </c>
      <c r="AD384" s="10">
        <v>9801</v>
      </c>
      <c r="AE384" s="10">
        <v>8449</v>
      </c>
      <c r="AF384" s="10">
        <v>7135</v>
      </c>
      <c r="AG384" s="10">
        <v>6083</v>
      </c>
      <c r="AH384" s="10">
        <v>5434</v>
      </c>
      <c r="AI384" s="10">
        <v>4949</v>
      </c>
      <c r="AJ384" s="10">
        <v>4491</v>
      </c>
      <c r="AK384" s="10">
        <v>3984</v>
      </c>
      <c r="AL384" s="10">
        <v>3672</v>
      </c>
      <c r="AM384" s="10">
        <v>3469</v>
      </c>
      <c r="AN384" s="10">
        <v>3325</v>
      </c>
      <c r="AO384" s="10">
        <v>2966</v>
      </c>
      <c r="AP384" s="10">
        <v>2749</v>
      </c>
      <c r="AQ384" s="10">
        <v>2527</v>
      </c>
      <c r="AR384" s="10">
        <v>2376</v>
      </c>
      <c r="AS384" s="10">
        <v>2210</v>
      </c>
      <c r="AT384" s="10">
        <v>2083</v>
      </c>
      <c r="AU384" s="10">
        <v>1944</v>
      </c>
      <c r="AV384" s="10">
        <v>1900</v>
      </c>
      <c r="AW384" s="10">
        <v>1764</v>
      </c>
      <c r="AX384" s="10">
        <v>1625</v>
      </c>
    </row>
    <row r="386" spans="1:50" ht="12.75">
      <c r="A386" t="s">
        <v>21</v>
      </c>
      <c r="F386" s="10">
        <v>30347</v>
      </c>
      <c r="G386" s="10">
        <v>30433</v>
      </c>
      <c r="H386" s="10">
        <v>29290</v>
      </c>
      <c r="I386" s="10">
        <v>28826</v>
      </c>
      <c r="J386" s="13">
        <v>28842</v>
      </c>
      <c r="K386" s="10">
        <v>28560</v>
      </c>
      <c r="L386" s="10">
        <v>27012</v>
      </c>
      <c r="M386" s="10">
        <v>26515</v>
      </c>
      <c r="N386" s="10">
        <v>25682</v>
      </c>
      <c r="O386" s="10">
        <v>24583</v>
      </c>
      <c r="P386" s="10">
        <v>23757</v>
      </c>
      <c r="Q386" s="10">
        <v>23062</v>
      </c>
      <c r="R386" s="10">
        <v>22446</v>
      </c>
      <c r="S386" s="10">
        <v>22597</v>
      </c>
      <c r="T386" s="10">
        <v>21895</v>
      </c>
      <c r="U386" s="10">
        <v>20343</v>
      </c>
      <c r="V386" s="10">
        <v>18954</v>
      </c>
      <c r="W386" s="10">
        <v>17885</v>
      </c>
      <c r="X386" s="10">
        <v>16735</v>
      </c>
      <c r="Y386" s="10">
        <v>15668</v>
      </c>
      <c r="Z386" s="10">
        <v>14719</v>
      </c>
      <c r="AA386" s="10">
        <v>13534</v>
      </c>
      <c r="AB386" s="10">
        <v>12413</v>
      </c>
      <c r="AC386" s="10">
        <v>11170</v>
      </c>
      <c r="AD386" s="10">
        <v>9703</v>
      </c>
      <c r="AE386" s="10">
        <v>8375</v>
      </c>
      <c r="AF386" s="10">
        <v>7076</v>
      </c>
      <c r="AG386" s="10">
        <v>6039</v>
      </c>
      <c r="AH386" s="10">
        <v>5400</v>
      </c>
      <c r="AI386" s="10">
        <v>4921</v>
      </c>
      <c r="AJ386" s="10">
        <v>4470</v>
      </c>
      <c r="AK386" s="10">
        <v>3969</v>
      </c>
      <c r="AL386" s="10">
        <v>3659</v>
      </c>
      <c r="AM386" s="10">
        <v>3459</v>
      </c>
      <c r="AN386" s="10">
        <v>3317</v>
      </c>
      <c r="AO386" s="10">
        <v>2959</v>
      </c>
      <c r="AP386" s="10">
        <v>2743</v>
      </c>
      <c r="AQ386" s="10">
        <v>2522</v>
      </c>
      <c r="AR386" s="10">
        <v>2374</v>
      </c>
      <c r="AS386" s="10">
        <v>2210</v>
      </c>
      <c r="AT386" s="10">
        <v>2083</v>
      </c>
      <c r="AU386" s="10">
        <v>1944</v>
      </c>
      <c r="AV386" s="10">
        <v>1900</v>
      </c>
      <c r="AW386" s="10">
        <v>1764</v>
      </c>
      <c r="AX386" s="10">
        <v>1625</v>
      </c>
    </row>
    <row r="387" spans="2:50" ht="12.75">
      <c r="B387" t="s">
        <v>22</v>
      </c>
      <c r="F387" s="10">
        <v>30347</v>
      </c>
      <c r="G387" s="10">
        <v>30433</v>
      </c>
      <c r="H387" s="10">
        <v>29290</v>
      </c>
      <c r="I387" s="10">
        <v>28826</v>
      </c>
      <c r="J387" s="13">
        <v>28842</v>
      </c>
      <c r="K387" s="10">
        <v>28560</v>
      </c>
      <c r="L387" s="10">
        <v>27012</v>
      </c>
      <c r="M387" s="10">
        <v>26515</v>
      </c>
      <c r="N387" s="10">
        <v>25682</v>
      </c>
      <c r="O387" s="10">
        <v>24583</v>
      </c>
      <c r="P387" s="10">
        <v>23757</v>
      </c>
      <c r="Q387" s="10">
        <v>23062</v>
      </c>
      <c r="R387" s="10">
        <v>22446</v>
      </c>
      <c r="S387" s="10">
        <v>22597</v>
      </c>
      <c r="T387" s="10">
        <v>21895</v>
      </c>
      <c r="U387" s="10">
        <v>20343</v>
      </c>
      <c r="V387" s="10">
        <v>18954</v>
      </c>
      <c r="W387" s="10">
        <v>17885</v>
      </c>
      <c r="X387" s="10">
        <v>16735</v>
      </c>
      <c r="Y387" s="10">
        <v>15668</v>
      </c>
      <c r="Z387" s="10">
        <v>14719</v>
      </c>
      <c r="AA387" s="10">
        <v>13534</v>
      </c>
      <c r="AB387" s="10">
        <v>12413</v>
      </c>
      <c r="AC387" s="10">
        <v>11170</v>
      </c>
      <c r="AD387" s="10">
        <v>9703</v>
      </c>
      <c r="AE387" s="10">
        <v>8375</v>
      </c>
      <c r="AF387" s="10">
        <v>7076</v>
      </c>
      <c r="AG387" s="10">
        <v>6039</v>
      </c>
      <c r="AH387" s="10">
        <v>5400</v>
      </c>
      <c r="AI387" s="10">
        <v>4921</v>
      </c>
      <c r="AJ387" s="10">
        <v>4470</v>
      </c>
      <c r="AK387" s="10">
        <v>3969</v>
      </c>
      <c r="AL387" s="10">
        <v>3659</v>
      </c>
      <c r="AM387" s="10">
        <v>3459</v>
      </c>
      <c r="AN387" s="10">
        <v>3317</v>
      </c>
      <c r="AO387" s="10">
        <v>2959</v>
      </c>
      <c r="AP387" s="10">
        <v>2743</v>
      </c>
      <c r="AQ387" s="10">
        <v>2522</v>
      </c>
      <c r="AR387" s="10">
        <v>2374</v>
      </c>
      <c r="AS387" s="10">
        <v>2210</v>
      </c>
      <c r="AT387" s="10">
        <v>2083</v>
      </c>
      <c r="AU387" s="10">
        <v>1944</v>
      </c>
      <c r="AV387" s="10">
        <v>1900</v>
      </c>
      <c r="AW387" s="10">
        <v>1764</v>
      </c>
      <c r="AX387" s="10">
        <v>1625</v>
      </c>
    </row>
    <row r="388" spans="3:50" ht="12.75">
      <c r="C388" t="s">
        <v>23</v>
      </c>
      <c r="F388" s="10">
        <v>30347</v>
      </c>
      <c r="G388" s="10">
        <v>30433</v>
      </c>
      <c r="H388" s="10">
        <v>29290</v>
      </c>
      <c r="I388" s="10">
        <v>28826</v>
      </c>
      <c r="J388" s="13">
        <v>28842</v>
      </c>
      <c r="K388" s="10">
        <v>28560</v>
      </c>
      <c r="L388" s="10">
        <v>27012</v>
      </c>
      <c r="M388" s="10">
        <v>26515</v>
      </c>
      <c r="N388" s="10">
        <v>25682</v>
      </c>
      <c r="O388" s="10">
        <v>24583</v>
      </c>
      <c r="P388" s="10">
        <v>23757</v>
      </c>
      <c r="Q388" s="10">
        <v>23062</v>
      </c>
      <c r="R388" s="10">
        <v>22446</v>
      </c>
      <c r="S388" s="10">
        <v>22597</v>
      </c>
      <c r="T388" s="10">
        <v>21895</v>
      </c>
      <c r="U388" s="10">
        <v>20343</v>
      </c>
      <c r="V388" s="10">
        <v>18954</v>
      </c>
      <c r="W388" s="10">
        <v>17885</v>
      </c>
      <c r="X388" s="10">
        <v>16735</v>
      </c>
      <c r="Y388" s="10">
        <v>15668</v>
      </c>
      <c r="Z388" s="10">
        <v>14719</v>
      </c>
      <c r="AA388" s="10">
        <v>13534</v>
      </c>
      <c r="AB388" s="10">
        <v>12413</v>
      </c>
      <c r="AC388" s="10">
        <v>11170</v>
      </c>
      <c r="AD388" s="10">
        <v>9703</v>
      </c>
      <c r="AE388" s="10">
        <v>8375</v>
      </c>
      <c r="AF388" s="10">
        <v>7076</v>
      </c>
      <c r="AG388" s="10">
        <v>6039</v>
      </c>
      <c r="AH388" s="10">
        <v>5400</v>
      </c>
      <c r="AI388" s="10">
        <v>4921</v>
      </c>
      <c r="AJ388" s="10">
        <v>4470</v>
      </c>
      <c r="AK388" s="10">
        <v>3969</v>
      </c>
      <c r="AL388" s="10">
        <v>3659</v>
      </c>
      <c r="AM388" s="10">
        <v>3459</v>
      </c>
      <c r="AN388" s="10">
        <v>3317</v>
      </c>
      <c r="AO388" s="10">
        <v>2959</v>
      </c>
      <c r="AP388" s="10">
        <v>2743</v>
      </c>
      <c r="AQ388" s="10">
        <v>2522</v>
      </c>
      <c r="AR388" s="10">
        <v>2374</v>
      </c>
      <c r="AS388" s="10">
        <v>2210</v>
      </c>
      <c r="AT388" s="10">
        <v>2083</v>
      </c>
      <c r="AU388" s="10">
        <v>1944</v>
      </c>
      <c r="AV388" s="10">
        <v>1900</v>
      </c>
      <c r="AW388" s="10">
        <v>1764</v>
      </c>
      <c r="AX388" s="10">
        <v>1625</v>
      </c>
    </row>
    <row r="389" spans="3:50" ht="12.75">
      <c r="C389" t="s">
        <v>24</v>
      </c>
      <c r="F389">
        <v>0</v>
      </c>
      <c r="G389">
        <v>0</v>
      </c>
      <c r="H389">
        <v>0</v>
      </c>
      <c r="I389">
        <v>0</v>
      </c>
      <c r="J389" s="12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</row>
    <row r="390" spans="1:50" ht="12.75">
      <c r="A390" t="s">
        <v>30</v>
      </c>
      <c r="F390" s="10">
        <v>1937</v>
      </c>
      <c r="G390" s="10">
        <v>1714</v>
      </c>
      <c r="H390" s="10">
        <v>1567</v>
      </c>
      <c r="I390" s="10">
        <v>1481</v>
      </c>
      <c r="J390" s="13">
        <v>1323</v>
      </c>
      <c r="K390" s="10">
        <v>1198</v>
      </c>
      <c r="L390" s="10">
        <v>1198</v>
      </c>
      <c r="M390" s="10">
        <v>1161</v>
      </c>
      <c r="N390" s="10">
        <v>1092</v>
      </c>
      <c r="O390" s="10">
        <v>1071</v>
      </c>
      <c r="P390">
        <v>906</v>
      </c>
      <c r="Q390">
        <v>852</v>
      </c>
      <c r="R390">
        <v>768</v>
      </c>
      <c r="S390">
        <v>659</v>
      </c>
      <c r="T390">
        <v>557</v>
      </c>
      <c r="U390">
        <v>476</v>
      </c>
      <c r="V390">
        <v>418</v>
      </c>
      <c r="W390">
        <v>380</v>
      </c>
      <c r="X390">
        <v>329</v>
      </c>
      <c r="Y390">
        <v>287</v>
      </c>
      <c r="Z390">
        <v>254</v>
      </c>
      <c r="AA390">
        <v>219</v>
      </c>
      <c r="AB390">
        <v>168</v>
      </c>
      <c r="AC390">
        <v>130</v>
      </c>
      <c r="AD390">
        <v>98</v>
      </c>
      <c r="AE390">
        <v>74</v>
      </c>
      <c r="AF390">
        <v>59</v>
      </c>
      <c r="AG390">
        <v>44</v>
      </c>
      <c r="AH390">
        <v>34</v>
      </c>
      <c r="AI390">
        <v>28</v>
      </c>
      <c r="AJ390">
        <v>21</v>
      </c>
      <c r="AK390">
        <v>15</v>
      </c>
      <c r="AL390">
        <v>13</v>
      </c>
      <c r="AM390">
        <v>11</v>
      </c>
      <c r="AN390">
        <v>9</v>
      </c>
      <c r="AO390">
        <v>7</v>
      </c>
      <c r="AP390">
        <v>6</v>
      </c>
      <c r="AQ390">
        <v>5</v>
      </c>
      <c r="AR390">
        <v>2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</row>
    <row r="391" spans="3:50" ht="12.75">
      <c r="C391" t="s">
        <v>32</v>
      </c>
      <c r="F391" s="10">
        <v>1937</v>
      </c>
      <c r="G391" s="10">
        <v>1714</v>
      </c>
      <c r="H391" s="10">
        <v>1567</v>
      </c>
      <c r="I391" s="10">
        <v>1481</v>
      </c>
      <c r="J391" s="13">
        <v>1323</v>
      </c>
      <c r="K391" s="10">
        <v>1198</v>
      </c>
      <c r="L391" s="10">
        <v>1198</v>
      </c>
      <c r="M391" s="10">
        <v>1161</v>
      </c>
      <c r="N391" s="10">
        <v>1092</v>
      </c>
      <c r="O391" s="10">
        <v>1071</v>
      </c>
      <c r="P391">
        <v>906</v>
      </c>
      <c r="Q391">
        <v>852</v>
      </c>
      <c r="R391">
        <v>768</v>
      </c>
      <c r="S391">
        <v>659</v>
      </c>
      <c r="T391">
        <v>557</v>
      </c>
      <c r="U391">
        <v>476</v>
      </c>
      <c r="V391">
        <v>418</v>
      </c>
      <c r="W391">
        <v>380</v>
      </c>
      <c r="X391">
        <v>329</v>
      </c>
      <c r="Y391">
        <v>287</v>
      </c>
      <c r="Z391">
        <v>254</v>
      </c>
      <c r="AA391">
        <v>219</v>
      </c>
      <c r="AB391">
        <v>168</v>
      </c>
      <c r="AC391">
        <v>130</v>
      </c>
      <c r="AD391">
        <v>98</v>
      </c>
      <c r="AE391">
        <v>74</v>
      </c>
      <c r="AF391">
        <v>59</v>
      </c>
      <c r="AG391">
        <v>44</v>
      </c>
      <c r="AH391">
        <v>34</v>
      </c>
      <c r="AI391">
        <v>28</v>
      </c>
      <c r="AJ391">
        <v>21</v>
      </c>
      <c r="AK391">
        <v>15</v>
      </c>
      <c r="AL391">
        <v>13</v>
      </c>
      <c r="AM391">
        <v>11</v>
      </c>
      <c r="AN391">
        <v>9</v>
      </c>
      <c r="AO391">
        <v>7</v>
      </c>
      <c r="AP391">
        <v>6</v>
      </c>
      <c r="AQ391">
        <v>5</v>
      </c>
      <c r="AR391">
        <v>2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</row>
    <row r="393" spans="1:50" ht="12.75">
      <c r="A393" t="s">
        <v>76</v>
      </c>
      <c r="F393" s="10">
        <v>188452</v>
      </c>
      <c r="G393" s="10">
        <v>174112</v>
      </c>
      <c r="H393" s="10">
        <v>157941</v>
      </c>
      <c r="I393" s="10">
        <v>138559</v>
      </c>
      <c r="J393" s="13">
        <v>120803</v>
      </c>
      <c r="K393" s="10">
        <v>104684</v>
      </c>
      <c r="L393" s="10">
        <v>88595</v>
      </c>
      <c r="M393" s="10">
        <v>77666</v>
      </c>
      <c r="N393" s="10">
        <v>68536</v>
      </c>
      <c r="O393" s="10">
        <v>60876</v>
      </c>
      <c r="P393" s="10">
        <v>54301</v>
      </c>
      <c r="Q393" s="10">
        <v>50991</v>
      </c>
      <c r="R393" s="10">
        <v>47573</v>
      </c>
      <c r="S393" s="10">
        <v>44381</v>
      </c>
      <c r="T393" s="10">
        <v>40290</v>
      </c>
      <c r="U393" s="10">
        <v>34758</v>
      </c>
      <c r="V393" s="10">
        <v>30646</v>
      </c>
      <c r="W393" s="10">
        <v>26888</v>
      </c>
      <c r="X393" s="10">
        <v>24290</v>
      </c>
      <c r="Y393" s="10">
        <v>21795</v>
      </c>
      <c r="Z393" s="10">
        <v>19617</v>
      </c>
      <c r="AA393" s="10">
        <v>17323</v>
      </c>
      <c r="AB393" s="10">
        <v>15029</v>
      </c>
      <c r="AC393" s="10">
        <v>13398</v>
      </c>
      <c r="AD393" s="10">
        <v>12049</v>
      </c>
      <c r="AE393" s="10">
        <v>10744</v>
      </c>
      <c r="AF393" s="10">
        <v>9891</v>
      </c>
      <c r="AG393" s="10">
        <v>9196</v>
      </c>
      <c r="AH393" s="10">
        <v>8723</v>
      </c>
      <c r="AI393" s="10">
        <v>8052</v>
      </c>
      <c r="AJ393" s="10">
        <v>7422</v>
      </c>
      <c r="AK393" s="10">
        <v>6817</v>
      </c>
      <c r="AL393" s="10">
        <v>6324</v>
      </c>
      <c r="AM393" s="10">
        <v>5877</v>
      </c>
      <c r="AN393" s="10">
        <v>5497</v>
      </c>
      <c r="AO393" s="10">
        <v>5149</v>
      </c>
      <c r="AP393" s="10">
        <v>4742</v>
      </c>
      <c r="AQ393" s="10">
        <v>4227</v>
      </c>
      <c r="AR393" s="10">
        <v>3985</v>
      </c>
      <c r="AS393" s="10">
        <v>3715</v>
      </c>
      <c r="AT393" s="10">
        <v>3347</v>
      </c>
      <c r="AU393" s="10">
        <v>3159</v>
      </c>
      <c r="AV393" s="10">
        <v>3029</v>
      </c>
      <c r="AW393" s="10">
        <v>2718</v>
      </c>
      <c r="AX393" s="10">
        <v>2676</v>
      </c>
    </row>
    <row r="395" spans="1:50" ht="12.75">
      <c r="A395" t="s">
        <v>21</v>
      </c>
      <c r="F395" s="10">
        <v>136583</v>
      </c>
      <c r="G395" s="10">
        <v>127995</v>
      </c>
      <c r="H395" s="10">
        <v>118712</v>
      </c>
      <c r="I395" s="10">
        <v>105541</v>
      </c>
      <c r="J395" s="13">
        <v>93166</v>
      </c>
      <c r="K395" s="10">
        <v>81597</v>
      </c>
      <c r="L395" s="10">
        <v>69590</v>
      </c>
      <c r="M395" s="10">
        <v>61244</v>
      </c>
      <c r="N395" s="10">
        <v>53873</v>
      </c>
      <c r="O395" s="10">
        <v>47790</v>
      </c>
      <c r="P395" s="10">
        <v>42653</v>
      </c>
      <c r="Q395" s="10">
        <v>40476</v>
      </c>
      <c r="R395" s="10">
        <v>38072</v>
      </c>
      <c r="S395" s="10">
        <v>35951</v>
      </c>
      <c r="T395" s="10">
        <v>33002</v>
      </c>
      <c r="U395" s="10">
        <v>28831</v>
      </c>
      <c r="V395" s="10">
        <v>25325</v>
      </c>
      <c r="W395" s="10">
        <v>22261</v>
      </c>
      <c r="X395" s="10">
        <v>20198</v>
      </c>
      <c r="Y395" s="10">
        <v>18566</v>
      </c>
      <c r="Z395" s="10">
        <v>16670</v>
      </c>
      <c r="AA395" s="10">
        <v>14808</v>
      </c>
      <c r="AB395" s="10">
        <v>12840</v>
      </c>
      <c r="AC395" s="10">
        <v>11338</v>
      </c>
      <c r="AD395" s="10">
        <v>10249</v>
      </c>
      <c r="AE395" s="10">
        <v>9177</v>
      </c>
      <c r="AF395" s="10">
        <v>8531</v>
      </c>
      <c r="AG395" s="10">
        <v>7946</v>
      </c>
      <c r="AH395" s="10">
        <v>7566</v>
      </c>
      <c r="AI395" s="10">
        <v>7032</v>
      </c>
      <c r="AJ395" s="10">
        <v>6567</v>
      </c>
      <c r="AK395" s="10">
        <v>6083</v>
      </c>
      <c r="AL395" s="10">
        <v>5679</v>
      </c>
      <c r="AM395" s="10">
        <v>5309</v>
      </c>
      <c r="AN395" s="10">
        <v>5015</v>
      </c>
      <c r="AO395" s="10">
        <v>4761</v>
      </c>
      <c r="AP395" s="10">
        <v>4437</v>
      </c>
      <c r="AQ395" s="10">
        <v>3950</v>
      </c>
      <c r="AR395" s="10">
        <v>3776</v>
      </c>
      <c r="AS395" s="10">
        <v>3572</v>
      </c>
      <c r="AT395" s="10">
        <v>3219</v>
      </c>
      <c r="AU395" s="10">
        <v>3048</v>
      </c>
      <c r="AV395" s="10">
        <v>2931</v>
      </c>
      <c r="AW395" s="10">
        <v>2633</v>
      </c>
      <c r="AX395" s="10">
        <v>2605</v>
      </c>
    </row>
    <row r="396" spans="2:50" ht="12.75">
      <c r="B396" t="s">
        <v>22</v>
      </c>
      <c r="F396" s="10">
        <v>136583</v>
      </c>
      <c r="G396" s="10">
        <v>127995</v>
      </c>
      <c r="H396" s="10">
        <v>118712</v>
      </c>
      <c r="I396" s="10">
        <v>105541</v>
      </c>
      <c r="J396" s="13">
        <v>93166</v>
      </c>
      <c r="K396" s="10">
        <v>81597</v>
      </c>
      <c r="L396" s="10">
        <v>69590</v>
      </c>
      <c r="M396" s="10">
        <v>61244</v>
      </c>
      <c r="N396" s="10">
        <v>53873</v>
      </c>
      <c r="O396" s="10">
        <v>47790</v>
      </c>
      <c r="P396" s="10">
        <v>42653</v>
      </c>
      <c r="Q396" s="10">
        <v>40476</v>
      </c>
      <c r="R396" s="10">
        <v>38072</v>
      </c>
      <c r="S396" s="10">
        <v>35951</v>
      </c>
      <c r="T396" s="10">
        <v>33002</v>
      </c>
      <c r="U396" s="10">
        <v>28831</v>
      </c>
      <c r="V396" s="10">
        <v>25325</v>
      </c>
      <c r="W396" s="10">
        <v>22261</v>
      </c>
      <c r="X396" s="10">
        <v>20198</v>
      </c>
      <c r="Y396" s="10">
        <v>18566</v>
      </c>
      <c r="Z396" s="10">
        <v>16670</v>
      </c>
      <c r="AA396" s="10">
        <v>14808</v>
      </c>
      <c r="AB396" s="10">
        <v>12840</v>
      </c>
      <c r="AC396" s="10">
        <v>11338</v>
      </c>
      <c r="AD396" s="10">
        <v>10249</v>
      </c>
      <c r="AE396" s="10">
        <v>9177</v>
      </c>
      <c r="AF396" s="10">
        <v>8531</v>
      </c>
      <c r="AG396" s="10">
        <v>7946</v>
      </c>
      <c r="AH396" s="10">
        <v>7566</v>
      </c>
      <c r="AI396" s="10">
        <v>7032</v>
      </c>
      <c r="AJ396" s="10">
        <v>6567</v>
      </c>
      <c r="AK396" s="10">
        <v>6083</v>
      </c>
      <c r="AL396" s="10">
        <v>5679</v>
      </c>
      <c r="AM396" s="10">
        <v>5309</v>
      </c>
      <c r="AN396" s="10">
        <v>5015</v>
      </c>
      <c r="AO396" s="10">
        <v>4761</v>
      </c>
      <c r="AP396" s="10">
        <v>4437</v>
      </c>
      <c r="AQ396" s="10">
        <v>3950</v>
      </c>
      <c r="AR396" s="10">
        <v>3776</v>
      </c>
      <c r="AS396" s="10">
        <v>3572</v>
      </c>
      <c r="AT396" s="10">
        <v>3219</v>
      </c>
      <c r="AU396" s="10">
        <v>3048</v>
      </c>
      <c r="AV396" s="10">
        <v>2931</v>
      </c>
      <c r="AW396" s="10">
        <v>2633</v>
      </c>
      <c r="AX396" s="10">
        <v>2605</v>
      </c>
    </row>
    <row r="397" spans="3:50" ht="12.75">
      <c r="C397" t="s">
        <v>23</v>
      </c>
      <c r="F397" s="10">
        <v>46855</v>
      </c>
      <c r="G397" s="10">
        <v>43748</v>
      </c>
      <c r="H397" s="10">
        <v>40002</v>
      </c>
      <c r="I397" s="10">
        <v>36205</v>
      </c>
      <c r="J397" s="13">
        <v>33444</v>
      </c>
      <c r="K397" s="10">
        <v>30410</v>
      </c>
      <c r="L397" s="10">
        <v>27477</v>
      </c>
      <c r="M397" s="10">
        <v>25670</v>
      </c>
      <c r="N397" s="10">
        <v>24180</v>
      </c>
      <c r="O397" s="10">
        <v>23349</v>
      </c>
      <c r="P397" s="10">
        <v>23384</v>
      </c>
      <c r="Q397" s="10">
        <v>24097</v>
      </c>
      <c r="R397" s="10">
        <v>23417</v>
      </c>
      <c r="S397" s="10">
        <v>23047</v>
      </c>
      <c r="T397" s="10">
        <v>22376</v>
      </c>
      <c r="U397" s="10">
        <v>20153</v>
      </c>
      <c r="V397" s="10">
        <v>18335</v>
      </c>
      <c r="W397" s="10">
        <v>16406</v>
      </c>
      <c r="X397" s="10">
        <v>15451</v>
      </c>
      <c r="Y397" s="10">
        <v>13609</v>
      </c>
      <c r="Z397" s="10">
        <v>12503</v>
      </c>
      <c r="AA397" s="10">
        <v>11254</v>
      </c>
      <c r="AB397" s="10">
        <v>10272</v>
      </c>
      <c r="AC397" s="10">
        <v>8844</v>
      </c>
      <c r="AD397" s="10">
        <v>8466</v>
      </c>
      <c r="AE397" s="10">
        <v>7470</v>
      </c>
      <c r="AF397" s="10">
        <v>7115</v>
      </c>
      <c r="AG397" s="10">
        <v>6754</v>
      </c>
      <c r="AH397" s="10">
        <v>6476</v>
      </c>
      <c r="AI397" s="10">
        <v>6068</v>
      </c>
      <c r="AJ397" s="10">
        <v>5714</v>
      </c>
      <c r="AK397" s="10">
        <v>5341</v>
      </c>
      <c r="AL397" s="10">
        <v>5035</v>
      </c>
      <c r="AM397" s="10">
        <v>4752</v>
      </c>
      <c r="AN397" s="10">
        <v>4531</v>
      </c>
      <c r="AO397" s="10">
        <v>4362</v>
      </c>
      <c r="AP397" s="10">
        <v>4120</v>
      </c>
      <c r="AQ397" s="10">
        <v>3712</v>
      </c>
      <c r="AR397" s="10">
        <v>3594</v>
      </c>
      <c r="AS397" s="10">
        <v>3442</v>
      </c>
      <c r="AT397" s="10">
        <v>3138</v>
      </c>
      <c r="AU397" s="10">
        <v>3005</v>
      </c>
      <c r="AV397" s="10">
        <v>2889</v>
      </c>
      <c r="AW397" s="10">
        <v>2595</v>
      </c>
      <c r="AX397" s="10">
        <v>2570</v>
      </c>
    </row>
    <row r="398" spans="3:50" ht="12.75">
      <c r="C398" t="s">
        <v>24</v>
      </c>
      <c r="F398" s="10">
        <v>89728</v>
      </c>
      <c r="G398" s="10">
        <v>84247</v>
      </c>
      <c r="H398" s="10">
        <v>78710</v>
      </c>
      <c r="I398" s="10">
        <v>69336</v>
      </c>
      <c r="J398" s="13">
        <v>59722</v>
      </c>
      <c r="K398" s="10">
        <v>51187</v>
      </c>
      <c r="L398" s="10">
        <v>42112</v>
      </c>
      <c r="M398" s="10">
        <v>35574</v>
      </c>
      <c r="N398" s="10">
        <v>29694</v>
      </c>
      <c r="O398" s="10">
        <v>24441</v>
      </c>
      <c r="P398" s="10">
        <v>19269</v>
      </c>
      <c r="Q398" s="10">
        <v>16379</v>
      </c>
      <c r="R398" s="10">
        <v>14654</v>
      </c>
      <c r="S398" s="10">
        <v>12904</v>
      </c>
      <c r="T398" s="10">
        <v>10627</v>
      </c>
      <c r="U398" s="10">
        <v>8678</v>
      </c>
      <c r="V398" s="10">
        <v>6990</v>
      </c>
      <c r="W398" s="10">
        <v>5855</v>
      </c>
      <c r="X398" s="10">
        <v>4746</v>
      </c>
      <c r="Y398" s="10">
        <v>4957</v>
      </c>
      <c r="Z398" s="10">
        <v>4168</v>
      </c>
      <c r="AA398" s="10">
        <v>3554</v>
      </c>
      <c r="AB398" s="10">
        <v>2568</v>
      </c>
      <c r="AC398" s="10">
        <v>2494</v>
      </c>
      <c r="AD398" s="10">
        <v>1783</v>
      </c>
      <c r="AE398" s="10">
        <v>1707</v>
      </c>
      <c r="AF398" s="10">
        <v>1416</v>
      </c>
      <c r="AG398" s="10">
        <v>1192</v>
      </c>
      <c r="AH398" s="10">
        <v>1089</v>
      </c>
      <c r="AI398">
        <v>963</v>
      </c>
      <c r="AJ398">
        <v>854</v>
      </c>
      <c r="AK398">
        <v>742</v>
      </c>
      <c r="AL398">
        <v>644</v>
      </c>
      <c r="AM398">
        <v>558</v>
      </c>
      <c r="AN398">
        <v>484</v>
      </c>
      <c r="AO398">
        <v>399</v>
      </c>
      <c r="AP398">
        <v>317</v>
      </c>
      <c r="AQ398">
        <v>238</v>
      </c>
      <c r="AR398">
        <v>182</v>
      </c>
      <c r="AS398">
        <v>130</v>
      </c>
      <c r="AT398">
        <v>82</v>
      </c>
      <c r="AU398">
        <v>43</v>
      </c>
      <c r="AV398">
        <v>42</v>
      </c>
      <c r="AW398">
        <v>38</v>
      </c>
      <c r="AX398">
        <v>35</v>
      </c>
    </row>
    <row r="399" spans="2:50" ht="12.75">
      <c r="B399" t="s">
        <v>25</v>
      </c>
      <c r="F399">
        <v>0</v>
      </c>
      <c r="G399">
        <v>0</v>
      </c>
      <c r="H399">
        <v>0</v>
      </c>
      <c r="I399">
        <v>0</v>
      </c>
      <c r="J399" s="12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</row>
    <row r="400" spans="3:50" ht="12.75">
      <c r="C400" t="s">
        <v>26</v>
      </c>
      <c r="F400">
        <v>0</v>
      </c>
      <c r="G400">
        <v>0</v>
      </c>
      <c r="H400">
        <v>0</v>
      </c>
      <c r="I400">
        <v>0</v>
      </c>
      <c r="J400" s="12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</row>
    <row r="401" ht="12.75">
      <c r="C401" t="s">
        <v>28</v>
      </c>
    </row>
    <row r="402" spans="3:50" ht="12.75">
      <c r="C402" t="s">
        <v>77</v>
      </c>
      <c r="F402">
        <v>0</v>
      </c>
      <c r="G402">
        <v>0</v>
      </c>
      <c r="H402">
        <v>0</v>
      </c>
      <c r="I402">
        <v>0</v>
      </c>
      <c r="J402" s="1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</row>
    <row r="404" spans="1:50" ht="12.75">
      <c r="A404" t="s">
        <v>30</v>
      </c>
      <c r="F404" s="10">
        <v>51869</v>
      </c>
      <c r="G404" s="10">
        <v>46117</v>
      </c>
      <c r="H404" s="10">
        <v>39229</v>
      </c>
      <c r="I404" s="10">
        <v>33018</v>
      </c>
      <c r="J404" s="13">
        <v>27637</v>
      </c>
      <c r="K404" s="10">
        <v>23087</v>
      </c>
      <c r="L404" s="10">
        <v>19006</v>
      </c>
      <c r="M404" s="10">
        <v>16422</v>
      </c>
      <c r="N404" s="10">
        <v>14662</v>
      </c>
      <c r="O404" s="10">
        <v>13086</v>
      </c>
      <c r="P404" s="10">
        <v>11649</v>
      </c>
      <c r="Q404" s="10">
        <v>10515</v>
      </c>
      <c r="R404" s="10">
        <v>9501</v>
      </c>
      <c r="S404" s="10">
        <v>8430</v>
      </c>
      <c r="T404" s="10">
        <v>7288</v>
      </c>
      <c r="U404" s="10">
        <v>5926</v>
      </c>
      <c r="V404" s="10">
        <v>5321</v>
      </c>
      <c r="W404" s="10">
        <v>4627</v>
      </c>
      <c r="X404" s="10">
        <v>4093</v>
      </c>
      <c r="Y404" s="10">
        <v>3229</v>
      </c>
      <c r="Z404" s="10">
        <v>2947</v>
      </c>
      <c r="AA404" s="10">
        <v>2515</v>
      </c>
      <c r="AB404" s="10">
        <v>2189</v>
      </c>
      <c r="AC404" s="10">
        <v>2060</v>
      </c>
      <c r="AD404" s="10">
        <v>1800</v>
      </c>
      <c r="AE404" s="10">
        <v>1566</v>
      </c>
      <c r="AF404" s="10">
        <v>1360</v>
      </c>
      <c r="AG404" s="10">
        <v>1250</v>
      </c>
      <c r="AH404" s="10">
        <v>1157</v>
      </c>
      <c r="AI404" s="10">
        <v>1021</v>
      </c>
      <c r="AJ404">
        <v>855</v>
      </c>
      <c r="AK404">
        <v>734</v>
      </c>
      <c r="AL404">
        <v>646</v>
      </c>
      <c r="AM404">
        <v>568</v>
      </c>
      <c r="AN404">
        <v>482</v>
      </c>
      <c r="AO404">
        <v>388</v>
      </c>
      <c r="AP404">
        <v>305</v>
      </c>
      <c r="AQ404">
        <v>277</v>
      </c>
      <c r="AR404">
        <v>209</v>
      </c>
      <c r="AS404">
        <v>144</v>
      </c>
      <c r="AT404">
        <v>128</v>
      </c>
      <c r="AU404">
        <v>111</v>
      </c>
      <c r="AV404">
        <v>98</v>
      </c>
      <c r="AW404">
        <v>85</v>
      </c>
      <c r="AX404">
        <v>72</v>
      </c>
    </row>
    <row r="405" spans="2:50" ht="12.75">
      <c r="B405" t="s">
        <v>31</v>
      </c>
      <c r="F405" s="10">
        <v>31880</v>
      </c>
      <c r="G405" s="10">
        <v>28066</v>
      </c>
      <c r="H405" s="10">
        <v>23071</v>
      </c>
      <c r="I405" s="10">
        <v>19193</v>
      </c>
      <c r="J405" s="13">
        <v>15847</v>
      </c>
      <c r="K405" s="10">
        <v>13163</v>
      </c>
      <c r="L405" s="10">
        <v>10672</v>
      </c>
      <c r="M405" s="10">
        <v>9027</v>
      </c>
      <c r="N405" s="10">
        <v>7832</v>
      </c>
      <c r="O405" s="10">
        <v>6614</v>
      </c>
      <c r="P405" s="10">
        <v>5739</v>
      </c>
      <c r="Q405" s="10">
        <v>5122</v>
      </c>
      <c r="R405" s="10">
        <v>4463</v>
      </c>
      <c r="S405" s="10">
        <v>3832</v>
      </c>
      <c r="T405" s="10">
        <v>3247</v>
      </c>
      <c r="U405" s="10">
        <v>2617</v>
      </c>
      <c r="V405" s="10">
        <v>2398</v>
      </c>
      <c r="W405" s="10">
        <v>2077</v>
      </c>
      <c r="X405" s="10">
        <v>1834</v>
      </c>
      <c r="Y405" s="10">
        <v>1421</v>
      </c>
      <c r="Z405" s="10">
        <v>1311</v>
      </c>
      <c r="AA405" s="10">
        <v>1133</v>
      </c>
      <c r="AB405">
        <v>990</v>
      </c>
      <c r="AC405">
        <v>979</v>
      </c>
      <c r="AD405">
        <v>857</v>
      </c>
      <c r="AE405">
        <v>743</v>
      </c>
      <c r="AF405">
        <v>655</v>
      </c>
      <c r="AG405">
        <v>624</v>
      </c>
      <c r="AH405">
        <v>610</v>
      </c>
      <c r="AI405">
        <v>508</v>
      </c>
      <c r="AJ405">
        <v>443</v>
      </c>
      <c r="AK405">
        <v>356</v>
      </c>
      <c r="AL405">
        <v>328</v>
      </c>
      <c r="AM405">
        <v>297</v>
      </c>
      <c r="AN405">
        <v>237</v>
      </c>
      <c r="AO405">
        <v>191</v>
      </c>
      <c r="AP405">
        <v>141</v>
      </c>
      <c r="AQ405">
        <v>128</v>
      </c>
      <c r="AR405">
        <v>95</v>
      </c>
      <c r="AS405">
        <v>59</v>
      </c>
      <c r="AT405">
        <v>59</v>
      </c>
      <c r="AU405">
        <v>58</v>
      </c>
      <c r="AV405">
        <v>50</v>
      </c>
      <c r="AW405">
        <v>41</v>
      </c>
      <c r="AX405">
        <v>33</v>
      </c>
    </row>
    <row r="406" spans="3:50" ht="12.75">
      <c r="C406" t="s">
        <v>32</v>
      </c>
      <c r="F406" s="10">
        <v>3373</v>
      </c>
      <c r="G406" s="10">
        <v>2366</v>
      </c>
      <c r="H406" s="10">
        <v>2417</v>
      </c>
      <c r="I406" s="10">
        <v>2417</v>
      </c>
      <c r="J406" s="13">
        <v>2055</v>
      </c>
      <c r="K406" s="10">
        <v>1866</v>
      </c>
      <c r="L406" s="10">
        <v>1499</v>
      </c>
      <c r="M406" s="10">
        <v>1206</v>
      </c>
      <c r="N406">
        <v>967</v>
      </c>
      <c r="O406">
        <v>680</v>
      </c>
      <c r="P406">
        <v>468</v>
      </c>
      <c r="Q406">
        <v>352</v>
      </c>
      <c r="R406">
        <v>281</v>
      </c>
      <c r="S406">
        <v>226</v>
      </c>
      <c r="T406">
        <v>185</v>
      </c>
      <c r="U406">
        <v>139</v>
      </c>
      <c r="V406">
        <v>102</v>
      </c>
      <c r="W406">
        <v>75</v>
      </c>
      <c r="X406">
        <v>44</v>
      </c>
      <c r="Y406">
        <v>21</v>
      </c>
      <c r="Z406">
        <v>2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</row>
    <row r="407" spans="3:50" ht="12.75">
      <c r="C407" t="s">
        <v>33</v>
      </c>
      <c r="F407">
        <v>61</v>
      </c>
      <c r="G407">
        <v>62</v>
      </c>
      <c r="H407">
        <v>61</v>
      </c>
      <c r="I407">
        <v>52</v>
      </c>
      <c r="J407" s="12">
        <v>46</v>
      </c>
      <c r="K407">
        <v>38</v>
      </c>
      <c r="L407">
        <v>32</v>
      </c>
      <c r="M407">
        <v>36</v>
      </c>
      <c r="N407">
        <v>40</v>
      </c>
      <c r="O407">
        <v>43</v>
      </c>
      <c r="P407">
        <v>44</v>
      </c>
      <c r="Q407">
        <v>41</v>
      </c>
      <c r="R407">
        <v>37</v>
      </c>
      <c r="S407">
        <v>32</v>
      </c>
      <c r="T407">
        <v>28</v>
      </c>
      <c r="U407">
        <v>25</v>
      </c>
      <c r="V407">
        <v>21</v>
      </c>
      <c r="W407">
        <v>17</v>
      </c>
      <c r="X407">
        <v>16</v>
      </c>
      <c r="Y407">
        <v>16</v>
      </c>
      <c r="Z407">
        <v>16</v>
      </c>
      <c r="AA407">
        <v>15</v>
      </c>
      <c r="AB407">
        <v>10</v>
      </c>
      <c r="AC407">
        <v>8</v>
      </c>
      <c r="AD407">
        <v>7</v>
      </c>
      <c r="AE407">
        <v>5</v>
      </c>
      <c r="AF407">
        <v>4</v>
      </c>
      <c r="AG407">
        <v>3</v>
      </c>
      <c r="AH407">
        <v>3</v>
      </c>
      <c r="AI407">
        <v>2</v>
      </c>
      <c r="AJ407">
        <v>1</v>
      </c>
      <c r="AK407">
        <v>1</v>
      </c>
      <c r="AL407">
        <v>1</v>
      </c>
      <c r="AM407">
        <v>1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</row>
    <row r="408" spans="3:50" ht="12.75">
      <c r="C408" t="s">
        <v>34</v>
      </c>
      <c r="F408" s="10">
        <v>22453</v>
      </c>
      <c r="G408" s="10">
        <v>20630</v>
      </c>
      <c r="H408" s="10">
        <v>16871</v>
      </c>
      <c r="I408" s="10">
        <v>14101</v>
      </c>
      <c r="J408" s="13">
        <v>11862</v>
      </c>
      <c r="K408" s="10">
        <v>9872</v>
      </c>
      <c r="L408" s="10">
        <v>8120</v>
      </c>
      <c r="M408" s="10">
        <v>7025</v>
      </c>
      <c r="N408" s="10">
        <v>6308</v>
      </c>
      <c r="O408" s="10">
        <v>5557</v>
      </c>
      <c r="P408" s="10">
        <v>4990</v>
      </c>
      <c r="Q408" s="10">
        <v>4540</v>
      </c>
      <c r="R408" s="10">
        <v>3990</v>
      </c>
      <c r="S408" s="10">
        <v>3437</v>
      </c>
      <c r="T408" s="10">
        <v>2915</v>
      </c>
      <c r="U408" s="10">
        <v>2353</v>
      </c>
      <c r="V408" s="10">
        <v>2184</v>
      </c>
      <c r="W408" s="10">
        <v>1910</v>
      </c>
      <c r="X408" s="10">
        <v>1707</v>
      </c>
      <c r="Y408" s="10">
        <v>1323</v>
      </c>
      <c r="Z408" s="10">
        <v>1238</v>
      </c>
      <c r="AA408" s="10">
        <v>1067</v>
      </c>
      <c r="AB408">
        <v>934</v>
      </c>
      <c r="AC408">
        <v>932</v>
      </c>
      <c r="AD408">
        <v>813</v>
      </c>
      <c r="AE408">
        <v>701</v>
      </c>
      <c r="AF408">
        <v>614</v>
      </c>
      <c r="AG408">
        <v>587</v>
      </c>
      <c r="AH408">
        <v>576</v>
      </c>
      <c r="AI408">
        <v>478</v>
      </c>
      <c r="AJ408">
        <v>419</v>
      </c>
      <c r="AK408">
        <v>336</v>
      </c>
      <c r="AL408">
        <v>308</v>
      </c>
      <c r="AM408">
        <v>281</v>
      </c>
      <c r="AN408">
        <v>225</v>
      </c>
      <c r="AO408">
        <v>179</v>
      </c>
      <c r="AP408">
        <v>130</v>
      </c>
      <c r="AQ408">
        <v>119</v>
      </c>
      <c r="AR408">
        <v>87</v>
      </c>
      <c r="AS408">
        <v>53</v>
      </c>
      <c r="AT408">
        <v>53</v>
      </c>
      <c r="AU408">
        <v>52</v>
      </c>
      <c r="AV408">
        <v>44</v>
      </c>
      <c r="AW408">
        <v>36</v>
      </c>
      <c r="AX408">
        <v>28</v>
      </c>
    </row>
    <row r="409" spans="4:50" ht="12.75">
      <c r="D409" t="s">
        <v>36</v>
      </c>
      <c r="F409" s="10">
        <v>21525</v>
      </c>
      <c r="G409" s="10">
        <v>19767</v>
      </c>
      <c r="H409" s="10">
        <v>16222</v>
      </c>
      <c r="I409" s="10">
        <v>13807</v>
      </c>
      <c r="J409" s="13">
        <v>11636</v>
      </c>
      <c r="K409" s="10">
        <v>9756</v>
      </c>
      <c r="L409" s="10">
        <v>8096</v>
      </c>
      <c r="M409" s="10">
        <v>7025</v>
      </c>
      <c r="N409" s="10">
        <v>6308</v>
      </c>
      <c r="O409" s="10">
        <v>5557</v>
      </c>
      <c r="P409" s="10">
        <v>4990</v>
      </c>
      <c r="Q409" s="10">
        <v>4540</v>
      </c>
      <c r="R409" s="10">
        <v>3990</v>
      </c>
      <c r="S409" s="10">
        <v>3437</v>
      </c>
      <c r="T409" s="10">
        <v>2915</v>
      </c>
      <c r="U409" s="10">
        <v>2353</v>
      </c>
      <c r="V409" s="10">
        <v>2184</v>
      </c>
      <c r="W409" s="10">
        <v>1910</v>
      </c>
      <c r="X409" s="10">
        <v>1707</v>
      </c>
      <c r="Y409" s="10">
        <v>1323</v>
      </c>
      <c r="Z409" s="10">
        <v>1238</v>
      </c>
      <c r="AA409" s="10">
        <v>1067</v>
      </c>
      <c r="AB409">
        <v>934</v>
      </c>
      <c r="AC409">
        <v>932</v>
      </c>
      <c r="AD409">
        <v>813</v>
      </c>
      <c r="AE409">
        <v>701</v>
      </c>
      <c r="AF409">
        <v>614</v>
      </c>
      <c r="AG409">
        <v>587</v>
      </c>
      <c r="AH409">
        <v>576</v>
      </c>
      <c r="AI409">
        <v>478</v>
      </c>
      <c r="AJ409">
        <v>419</v>
      </c>
      <c r="AK409">
        <v>336</v>
      </c>
      <c r="AL409">
        <v>308</v>
      </c>
      <c r="AM409">
        <v>281</v>
      </c>
      <c r="AN409">
        <v>225</v>
      </c>
      <c r="AO409">
        <v>165</v>
      </c>
      <c r="AP409">
        <v>114</v>
      </c>
      <c r="AQ409">
        <v>99</v>
      </c>
      <c r="AR409">
        <v>50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</row>
    <row r="410" spans="4:50" ht="12.75">
      <c r="D410" t="s">
        <v>37</v>
      </c>
      <c r="F410">
        <v>179</v>
      </c>
      <c r="G410">
        <v>175</v>
      </c>
      <c r="H410">
        <v>144</v>
      </c>
      <c r="I410">
        <v>112</v>
      </c>
      <c r="J410" s="12">
        <v>90</v>
      </c>
      <c r="K410">
        <v>49</v>
      </c>
      <c r="L410">
        <v>13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</row>
    <row r="411" spans="4:50" ht="12.75">
      <c r="D411" t="s">
        <v>38</v>
      </c>
      <c r="F411">
        <v>749</v>
      </c>
      <c r="G411">
        <v>688</v>
      </c>
      <c r="H411">
        <v>505</v>
      </c>
      <c r="I411">
        <v>182</v>
      </c>
      <c r="J411" s="12">
        <v>135</v>
      </c>
      <c r="K411">
        <v>67</v>
      </c>
      <c r="L411">
        <v>12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</row>
    <row r="412" spans="4:50" ht="12.75">
      <c r="D412" t="s">
        <v>39</v>
      </c>
      <c r="F412">
        <v>0</v>
      </c>
      <c r="G412">
        <v>0</v>
      </c>
      <c r="H412">
        <v>0</v>
      </c>
      <c r="I412">
        <v>0</v>
      </c>
      <c r="J412" s="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14</v>
      </c>
      <c r="AP412">
        <v>17</v>
      </c>
      <c r="AQ412">
        <v>20</v>
      </c>
      <c r="AR412">
        <v>38</v>
      </c>
      <c r="AS412">
        <v>53</v>
      </c>
      <c r="AT412">
        <v>53</v>
      </c>
      <c r="AU412">
        <v>52</v>
      </c>
      <c r="AV412">
        <v>44</v>
      </c>
      <c r="AW412">
        <v>36</v>
      </c>
      <c r="AX412">
        <v>28</v>
      </c>
    </row>
    <row r="413" spans="3:50" ht="12.75">
      <c r="C413" t="s">
        <v>40</v>
      </c>
      <c r="F413" s="10">
        <v>3340</v>
      </c>
      <c r="G413" s="10">
        <v>2710</v>
      </c>
      <c r="H413" s="10">
        <v>1830</v>
      </c>
      <c r="I413" s="10">
        <v>1068</v>
      </c>
      <c r="J413" s="12">
        <v>681</v>
      </c>
      <c r="K413">
        <v>471</v>
      </c>
      <c r="L413">
        <v>349</v>
      </c>
      <c r="M413">
        <v>317</v>
      </c>
      <c r="N413">
        <v>259</v>
      </c>
      <c r="O413">
        <v>215</v>
      </c>
      <c r="P413">
        <v>178</v>
      </c>
      <c r="Q413">
        <v>145</v>
      </c>
      <c r="R413">
        <v>115</v>
      </c>
      <c r="S413">
        <v>99</v>
      </c>
      <c r="T413">
        <v>84</v>
      </c>
      <c r="U413">
        <v>66</v>
      </c>
      <c r="V413">
        <v>56</v>
      </c>
      <c r="W413">
        <v>43</v>
      </c>
      <c r="X413">
        <v>39</v>
      </c>
      <c r="Y413">
        <v>34</v>
      </c>
      <c r="Z413">
        <v>28</v>
      </c>
      <c r="AA413">
        <v>22</v>
      </c>
      <c r="AB413">
        <v>19</v>
      </c>
      <c r="AC413">
        <v>13</v>
      </c>
      <c r="AD413">
        <v>11</v>
      </c>
      <c r="AE413">
        <v>11</v>
      </c>
      <c r="AF413">
        <v>11</v>
      </c>
      <c r="AG413">
        <v>11</v>
      </c>
      <c r="AH413">
        <v>9</v>
      </c>
      <c r="AI413">
        <v>8</v>
      </c>
      <c r="AJ413">
        <v>7</v>
      </c>
      <c r="AK413">
        <v>5</v>
      </c>
      <c r="AL413">
        <v>6</v>
      </c>
      <c r="AM413">
        <v>5</v>
      </c>
      <c r="AN413">
        <v>3</v>
      </c>
      <c r="AO413">
        <v>2</v>
      </c>
      <c r="AP413">
        <v>1</v>
      </c>
      <c r="AQ413">
        <v>1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</row>
    <row r="414" spans="3:50" ht="12.75">
      <c r="C414" t="s">
        <v>41</v>
      </c>
      <c r="F414">
        <v>60</v>
      </c>
      <c r="G414">
        <v>59</v>
      </c>
      <c r="H414">
        <v>57</v>
      </c>
      <c r="I414">
        <v>53</v>
      </c>
      <c r="J414" s="12">
        <v>49</v>
      </c>
      <c r="K414">
        <v>44</v>
      </c>
      <c r="L414">
        <v>38</v>
      </c>
      <c r="M414">
        <v>33</v>
      </c>
      <c r="N414">
        <v>30</v>
      </c>
      <c r="O414">
        <v>28</v>
      </c>
      <c r="P414">
        <v>27</v>
      </c>
      <c r="Q414">
        <v>25</v>
      </c>
      <c r="R414">
        <v>25</v>
      </c>
      <c r="S414">
        <v>23</v>
      </c>
      <c r="T414">
        <v>21</v>
      </c>
      <c r="U414">
        <v>20</v>
      </c>
      <c r="V414">
        <v>19</v>
      </c>
      <c r="W414">
        <v>17</v>
      </c>
      <c r="X414">
        <v>15</v>
      </c>
      <c r="Y414">
        <v>15</v>
      </c>
      <c r="Z414">
        <v>13</v>
      </c>
      <c r="AA414">
        <v>14</v>
      </c>
      <c r="AB414">
        <v>11</v>
      </c>
      <c r="AC414">
        <v>11</v>
      </c>
      <c r="AD414">
        <v>12</v>
      </c>
      <c r="AE414">
        <v>12</v>
      </c>
      <c r="AF414">
        <v>11</v>
      </c>
      <c r="AG414">
        <v>11</v>
      </c>
      <c r="AH414">
        <v>10</v>
      </c>
      <c r="AI414">
        <v>10</v>
      </c>
      <c r="AJ414">
        <v>8</v>
      </c>
      <c r="AK414">
        <v>7</v>
      </c>
      <c r="AL414">
        <v>8</v>
      </c>
      <c r="AM414">
        <v>7</v>
      </c>
      <c r="AN414">
        <v>5</v>
      </c>
      <c r="AO414">
        <v>7</v>
      </c>
      <c r="AP414">
        <v>6</v>
      </c>
      <c r="AQ414">
        <v>5</v>
      </c>
      <c r="AR414">
        <v>3</v>
      </c>
      <c r="AS414">
        <v>2</v>
      </c>
      <c r="AT414">
        <v>2</v>
      </c>
      <c r="AU414">
        <v>1</v>
      </c>
      <c r="AV414">
        <v>1</v>
      </c>
      <c r="AW414">
        <v>1</v>
      </c>
      <c r="AX414">
        <v>1</v>
      </c>
    </row>
    <row r="415" spans="3:50" ht="12.75">
      <c r="C415" t="s">
        <v>42</v>
      </c>
      <c r="F415" s="10">
        <v>2585</v>
      </c>
      <c r="G415" s="10">
        <v>2232</v>
      </c>
      <c r="H415" s="10">
        <v>1827</v>
      </c>
      <c r="I415" s="10">
        <v>1495</v>
      </c>
      <c r="J415" s="13">
        <v>1149</v>
      </c>
      <c r="K415">
        <v>866</v>
      </c>
      <c r="L415">
        <v>628</v>
      </c>
      <c r="M415">
        <v>405</v>
      </c>
      <c r="N415">
        <v>223</v>
      </c>
      <c r="O415">
        <v>86</v>
      </c>
      <c r="P415">
        <v>28</v>
      </c>
      <c r="Q415">
        <v>12</v>
      </c>
      <c r="R415">
        <v>10</v>
      </c>
      <c r="S415">
        <v>10</v>
      </c>
      <c r="T415">
        <v>10</v>
      </c>
      <c r="U415">
        <v>9</v>
      </c>
      <c r="V415">
        <v>11</v>
      </c>
      <c r="W415">
        <v>10</v>
      </c>
      <c r="X415">
        <v>10</v>
      </c>
      <c r="Y415">
        <v>10</v>
      </c>
      <c r="Z415">
        <v>11</v>
      </c>
      <c r="AA415">
        <v>12</v>
      </c>
      <c r="AB415">
        <v>13</v>
      </c>
      <c r="AC415">
        <v>13</v>
      </c>
      <c r="AD415">
        <v>13</v>
      </c>
      <c r="AE415">
        <v>12</v>
      </c>
      <c r="AF415">
        <v>12</v>
      </c>
      <c r="AG415">
        <v>11</v>
      </c>
      <c r="AH415">
        <v>12</v>
      </c>
      <c r="AI415">
        <v>9</v>
      </c>
      <c r="AJ415">
        <v>7</v>
      </c>
      <c r="AK415">
        <v>5</v>
      </c>
      <c r="AL415">
        <v>5</v>
      </c>
      <c r="AM415">
        <v>4</v>
      </c>
      <c r="AN415">
        <v>3</v>
      </c>
      <c r="AO415">
        <v>3</v>
      </c>
      <c r="AP415">
        <v>3</v>
      </c>
      <c r="AQ415">
        <v>3</v>
      </c>
      <c r="AR415">
        <v>3</v>
      </c>
      <c r="AS415">
        <v>3</v>
      </c>
      <c r="AT415">
        <v>3</v>
      </c>
      <c r="AU415">
        <v>4</v>
      </c>
      <c r="AV415">
        <v>4</v>
      </c>
      <c r="AW415">
        <v>4</v>
      </c>
      <c r="AX415">
        <v>4</v>
      </c>
    </row>
    <row r="416" spans="3:50" ht="12.75">
      <c r="C416" t="s">
        <v>43</v>
      </c>
      <c r="F416">
        <v>0</v>
      </c>
      <c r="G416">
        <v>0</v>
      </c>
      <c r="H416">
        <v>0</v>
      </c>
      <c r="I416">
        <v>0</v>
      </c>
      <c r="J416" s="12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</row>
    <row r="417" spans="3:50" ht="12.75">
      <c r="C417" t="s">
        <v>44</v>
      </c>
      <c r="F417">
        <v>0</v>
      </c>
      <c r="G417">
        <v>0</v>
      </c>
      <c r="H417">
        <v>0</v>
      </c>
      <c r="I417">
        <v>0</v>
      </c>
      <c r="J417" s="12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1</v>
      </c>
      <c r="AK417">
        <v>1</v>
      </c>
      <c r="AL417">
        <v>1</v>
      </c>
      <c r="AM417">
        <v>1</v>
      </c>
      <c r="AN417">
        <v>1</v>
      </c>
      <c r="AO417">
        <v>1</v>
      </c>
      <c r="AP417">
        <v>1</v>
      </c>
      <c r="AQ417">
        <v>1</v>
      </c>
      <c r="AR417">
        <v>1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</row>
    <row r="418" spans="3:50" ht="12.75">
      <c r="C418" t="s">
        <v>45</v>
      </c>
      <c r="F418">
        <v>0</v>
      </c>
      <c r="G418">
        <v>0</v>
      </c>
      <c r="H418">
        <v>0</v>
      </c>
      <c r="I418">
        <v>0</v>
      </c>
      <c r="J418" s="12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</row>
    <row r="419" spans="3:50" ht="12.75">
      <c r="C419" t="s">
        <v>46</v>
      </c>
      <c r="F419">
        <v>0</v>
      </c>
      <c r="G419">
        <v>0</v>
      </c>
      <c r="H419">
        <v>0</v>
      </c>
      <c r="I419">
        <v>0</v>
      </c>
      <c r="J419" s="12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</row>
    <row r="420" spans="3:50" ht="12.75">
      <c r="C420" t="s">
        <v>47</v>
      </c>
      <c r="F420">
        <v>9</v>
      </c>
      <c r="G420">
        <v>8</v>
      </c>
      <c r="H420">
        <v>8</v>
      </c>
      <c r="I420">
        <v>8</v>
      </c>
      <c r="J420" s="12">
        <v>7</v>
      </c>
      <c r="K420">
        <v>6</v>
      </c>
      <c r="L420">
        <v>6</v>
      </c>
      <c r="M420">
        <v>6</v>
      </c>
      <c r="N420">
        <v>5</v>
      </c>
      <c r="O420">
        <v>6</v>
      </c>
      <c r="P420">
        <v>5</v>
      </c>
      <c r="Q420">
        <v>6</v>
      </c>
      <c r="R420">
        <v>6</v>
      </c>
      <c r="S420">
        <v>5</v>
      </c>
      <c r="T420">
        <v>5</v>
      </c>
      <c r="U420">
        <v>4</v>
      </c>
      <c r="V420">
        <v>4</v>
      </c>
      <c r="W420">
        <v>4</v>
      </c>
      <c r="X420">
        <v>4</v>
      </c>
      <c r="Y420">
        <v>4</v>
      </c>
      <c r="Z420">
        <v>3</v>
      </c>
      <c r="AA420">
        <v>3</v>
      </c>
      <c r="AB420">
        <v>2</v>
      </c>
      <c r="AC420">
        <v>2</v>
      </c>
      <c r="AD420">
        <v>2</v>
      </c>
      <c r="AE420">
        <v>2</v>
      </c>
      <c r="AF420">
        <v>2</v>
      </c>
      <c r="AG420">
        <v>2</v>
      </c>
      <c r="AH420">
        <v>1</v>
      </c>
      <c r="AI420">
        <v>1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</row>
    <row r="421" spans="3:50" ht="12.75">
      <c r="C421" t="s">
        <v>48</v>
      </c>
      <c r="F421">
        <v>0</v>
      </c>
      <c r="G421">
        <v>0</v>
      </c>
      <c r="H421">
        <v>0</v>
      </c>
      <c r="I421">
        <v>0</v>
      </c>
      <c r="J421" s="12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</row>
    <row r="422" spans="2:50" ht="12.75">
      <c r="B422" t="s">
        <v>52</v>
      </c>
      <c r="F422" s="10">
        <v>19989</v>
      </c>
      <c r="G422" s="10">
        <v>18051</v>
      </c>
      <c r="H422" s="10">
        <v>16158</v>
      </c>
      <c r="I422" s="10">
        <v>13825</v>
      </c>
      <c r="J422" s="13">
        <v>11790</v>
      </c>
      <c r="K422" s="10">
        <v>9924</v>
      </c>
      <c r="L422" s="10">
        <v>8334</v>
      </c>
      <c r="M422" s="10">
        <v>7394</v>
      </c>
      <c r="N422" s="10">
        <v>6830</v>
      </c>
      <c r="O422" s="10">
        <v>6472</v>
      </c>
      <c r="P422" s="10">
        <v>5910</v>
      </c>
      <c r="Q422" s="10">
        <v>5393</v>
      </c>
      <c r="R422" s="10">
        <v>5038</v>
      </c>
      <c r="S422" s="10">
        <v>4598</v>
      </c>
      <c r="T422" s="10">
        <v>4041</v>
      </c>
      <c r="U422" s="10">
        <v>3309</v>
      </c>
      <c r="V422" s="10">
        <v>2923</v>
      </c>
      <c r="W422" s="10">
        <v>2550</v>
      </c>
      <c r="X422" s="10">
        <v>2259</v>
      </c>
      <c r="Y422" s="10">
        <v>1808</v>
      </c>
      <c r="Z422" s="10">
        <v>1636</v>
      </c>
      <c r="AA422" s="10">
        <v>1382</v>
      </c>
      <c r="AB422" s="10">
        <v>1199</v>
      </c>
      <c r="AC422" s="10">
        <v>1081</v>
      </c>
      <c r="AD422">
        <v>943</v>
      </c>
      <c r="AE422">
        <v>823</v>
      </c>
      <c r="AF422">
        <v>706</v>
      </c>
      <c r="AG422">
        <v>626</v>
      </c>
      <c r="AH422">
        <v>547</v>
      </c>
      <c r="AI422">
        <v>512</v>
      </c>
      <c r="AJ422">
        <v>412</v>
      </c>
      <c r="AK422">
        <v>379</v>
      </c>
      <c r="AL422">
        <v>318</v>
      </c>
      <c r="AM422">
        <v>271</v>
      </c>
      <c r="AN422">
        <v>245</v>
      </c>
      <c r="AO422">
        <v>197</v>
      </c>
      <c r="AP422">
        <v>164</v>
      </c>
      <c r="AQ422">
        <v>150</v>
      </c>
      <c r="AR422">
        <v>115</v>
      </c>
      <c r="AS422">
        <v>85</v>
      </c>
      <c r="AT422">
        <v>69</v>
      </c>
      <c r="AU422">
        <v>53</v>
      </c>
      <c r="AV422">
        <v>48</v>
      </c>
      <c r="AW422">
        <v>44</v>
      </c>
      <c r="AX422">
        <v>39</v>
      </c>
    </row>
    <row r="423" spans="3:50" ht="12.75">
      <c r="C423" t="s">
        <v>53</v>
      </c>
      <c r="F423">
        <v>4</v>
      </c>
      <c r="G423">
        <v>4</v>
      </c>
      <c r="H423">
        <v>4</v>
      </c>
      <c r="I423">
        <v>3</v>
      </c>
      <c r="J423" s="12">
        <v>2</v>
      </c>
      <c r="K423">
        <v>2</v>
      </c>
      <c r="L423">
        <v>2</v>
      </c>
      <c r="M423">
        <v>2</v>
      </c>
      <c r="N423">
        <v>1</v>
      </c>
      <c r="O423">
        <v>1</v>
      </c>
      <c r="P423">
        <v>1</v>
      </c>
      <c r="Q423">
        <v>1</v>
      </c>
      <c r="R423">
        <v>2</v>
      </c>
      <c r="S423">
        <v>2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>
        <v>1</v>
      </c>
      <c r="AF423">
        <v>1</v>
      </c>
      <c r="AG423">
        <v>1</v>
      </c>
      <c r="AH423">
        <v>1</v>
      </c>
      <c r="AI423">
        <v>1</v>
      </c>
      <c r="AJ423">
        <v>1</v>
      </c>
      <c r="AK423">
        <v>1</v>
      </c>
      <c r="AL423">
        <v>1</v>
      </c>
      <c r="AM423">
        <v>1</v>
      </c>
      <c r="AN423">
        <v>1</v>
      </c>
      <c r="AO423">
        <v>1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</row>
    <row r="424" spans="3:50" ht="12.75">
      <c r="C424" t="s">
        <v>33</v>
      </c>
      <c r="F424" s="10">
        <v>2189</v>
      </c>
      <c r="G424" s="10">
        <v>2056</v>
      </c>
      <c r="H424" s="10">
        <v>1959</v>
      </c>
      <c r="I424" s="10">
        <v>1550</v>
      </c>
      <c r="J424" s="13">
        <v>1388</v>
      </c>
      <c r="K424" s="10">
        <v>1178</v>
      </c>
      <c r="L424" s="10">
        <v>1027</v>
      </c>
      <c r="M424" s="10">
        <v>1154</v>
      </c>
      <c r="N424" s="10">
        <v>1224</v>
      </c>
      <c r="O424" s="10">
        <v>1266</v>
      </c>
      <c r="P424" s="10">
        <v>1256</v>
      </c>
      <c r="Q424" s="10">
        <v>1281</v>
      </c>
      <c r="R424" s="10">
        <v>1192</v>
      </c>
      <c r="S424" s="10">
        <v>1042</v>
      </c>
      <c r="T424">
        <v>928</v>
      </c>
      <c r="U424">
        <v>781</v>
      </c>
      <c r="V424">
        <v>635</v>
      </c>
      <c r="W424">
        <v>506</v>
      </c>
      <c r="X424">
        <v>484</v>
      </c>
      <c r="Y424">
        <v>421</v>
      </c>
      <c r="Z424">
        <v>376</v>
      </c>
      <c r="AA424">
        <v>312</v>
      </c>
      <c r="AB424">
        <v>267</v>
      </c>
      <c r="AC424">
        <v>230</v>
      </c>
      <c r="AD424">
        <v>201</v>
      </c>
      <c r="AE424">
        <v>173</v>
      </c>
      <c r="AF424">
        <v>143</v>
      </c>
      <c r="AG424">
        <v>109</v>
      </c>
      <c r="AH424">
        <v>89</v>
      </c>
      <c r="AI424">
        <v>63</v>
      </c>
      <c r="AJ424">
        <v>45</v>
      </c>
      <c r="AK424">
        <v>29</v>
      </c>
      <c r="AL424">
        <v>24</v>
      </c>
      <c r="AM424">
        <v>22</v>
      </c>
      <c r="AN424">
        <v>20</v>
      </c>
      <c r="AO424">
        <v>18</v>
      </c>
      <c r="AP424">
        <v>16</v>
      </c>
      <c r="AQ424">
        <v>15</v>
      </c>
      <c r="AR424">
        <v>14</v>
      </c>
      <c r="AS424">
        <v>12</v>
      </c>
      <c r="AT424">
        <v>11</v>
      </c>
      <c r="AU424">
        <v>10</v>
      </c>
      <c r="AV424">
        <v>10</v>
      </c>
      <c r="AW424">
        <v>9</v>
      </c>
      <c r="AX424">
        <v>9</v>
      </c>
    </row>
    <row r="425" spans="3:50" ht="12.75">
      <c r="C425" t="s">
        <v>34</v>
      </c>
      <c r="F425" s="10">
        <v>17658</v>
      </c>
      <c r="G425" s="10">
        <v>15859</v>
      </c>
      <c r="H425" s="10">
        <v>14069</v>
      </c>
      <c r="I425" s="10">
        <v>12153</v>
      </c>
      <c r="J425" s="13">
        <v>10290</v>
      </c>
      <c r="K425" s="10">
        <v>8653</v>
      </c>
      <c r="L425" s="10">
        <v>7235</v>
      </c>
      <c r="M425" s="10">
        <v>6184</v>
      </c>
      <c r="N425" s="10">
        <v>5562</v>
      </c>
      <c r="O425" s="10">
        <v>5170</v>
      </c>
      <c r="P425" s="10">
        <v>4623</v>
      </c>
      <c r="Q425" s="10">
        <v>4085</v>
      </c>
      <c r="R425" s="10">
        <v>3820</v>
      </c>
      <c r="S425" s="10">
        <v>3531</v>
      </c>
      <c r="T425" s="10">
        <v>3091</v>
      </c>
      <c r="U425" s="10">
        <v>2508</v>
      </c>
      <c r="V425" s="10">
        <v>2270</v>
      </c>
      <c r="W425" s="10">
        <v>2028</v>
      </c>
      <c r="X425" s="10">
        <v>1761</v>
      </c>
      <c r="Y425" s="10">
        <v>1375</v>
      </c>
      <c r="Z425" s="10">
        <v>1252</v>
      </c>
      <c r="AA425" s="10">
        <v>1062</v>
      </c>
      <c r="AB425">
        <v>926</v>
      </c>
      <c r="AC425">
        <v>846</v>
      </c>
      <c r="AD425">
        <v>736</v>
      </c>
      <c r="AE425">
        <v>645</v>
      </c>
      <c r="AF425">
        <v>559</v>
      </c>
      <c r="AG425">
        <v>513</v>
      </c>
      <c r="AH425">
        <v>454</v>
      </c>
      <c r="AI425">
        <v>446</v>
      </c>
      <c r="AJ425">
        <v>364</v>
      </c>
      <c r="AK425">
        <v>347</v>
      </c>
      <c r="AL425">
        <v>291</v>
      </c>
      <c r="AM425">
        <v>245</v>
      </c>
      <c r="AN425">
        <v>222</v>
      </c>
      <c r="AO425">
        <v>176</v>
      </c>
      <c r="AP425">
        <v>146</v>
      </c>
      <c r="AQ425">
        <v>133</v>
      </c>
      <c r="AR425">
        <v>99</v>
      </c>
      <c r="AS425">
        <v>72</v>
      </c>
      <c r="AT425">
        <v>57</v>
      </c>
      <c r="AU425">
        <v>41</v>
      </c>
      <c r="AV425">
        <v>37</v>
      </c>
      <c r="AW425">
        <v>34</v>
      </c>
      <c r="AX425">
        <v>30</v>
      </c>
    </row>
    <row r="426" spans="4:50" ht="12.75">
      <c r="D426" t="s">
        <v>36</v>
      </c>
      <c r="F426" s="10">
        <v>14819</v>
      </c>
      <c r="G426" s="10">
        <v>12934</v>
      </c>
      <c r="H426" s="10">
        <v>11589</v>
      </c>
      <c r="I426" s="10">
        <v>10038</v>
      </c>
      <c r="J426" s="13">
        <v>8541</v>
      </c>
      <c r="K426" s="10">
        <v>7238</v>
      </c>
      <c r="L426" s="10">
        <v>5971</v>
      </c>
      <c r="M426" s="10">
        <v>5077</v>
      </c>
      <c r="N426" s="10">
        <v>4517</v>
      </c>
      <c r="O426" s="10">
        <v>4143</v>
      </c>
      <c r="P426" s="10">
        <v>3638</v>
      </c>
      <c r="Q426" s="10">
        <v>3181</v>
      </c>
      <c r="R426" s="10">
        <v>2894</v>
      </c>
      <c r="S426" s="10">
        <v>2607</v>
      </c>
      <c r="T426" s="10">
        <v>2162</v>
      </c>
      <c r="U426" s="10">
        <v>1729</v>
      </c>
      <c r="V426" s="10">
        <v>1630</v>
      </c>
      <c r="W426" s="10">
        <v>1486</v>
      </c>
      <c r="X426" s="10">
        <v>1279</v>
      </c>
      <c r="Y426" s="10">
        <v>1009</v>
      </c>
      <c r="Z426">
        <v>982</v>
      </c>
      <c r="AA426">
        <v>841</v>
      </c>
      <c r="AB426">
        <v>735</v>
      </c>
      <c r="AC426">
        <v>679</v>
      </c>
      <c r="AD426">
        <v>596</v>
      </c>
      <c r="AE426">
        <v>536</v>
      </c>
      <c r="AF426">
        <v>493</v>
      </c>
      <c r="AG426">
        <v>449</v>
      </c>
      <c r="AH426">
        <v>394</v>
      </c>
      <c r="AI426">
        <v>392</v>
      </c>
      <c r="AJ426">
        <v>321</v>
      </c>
      <c r="AK426">
        <v>308</v>
      </c>
      <c r="AL426">
        <v>255</v>
      </c>
      <c r="AM426">
        <v>214</v>
      </c>
      <c r="AN426">
        <v>193</v>
      </c>
      <c r="AO426">
        <v>135</v>
      </c>
      <c r="AP426">
        <v>106</v>
      </c>
      <c r="AQ426">
        <v>106</v>
      </c>
      <c r="AR426">
        <v>53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</row>
    <row r="427" spans="4:50" ht="12.75">
      <c r="D427" t="s">
        <v>37</v>
      </c>
      <c r="F427">
        <v>72</v>
      </c>
      <c r="G427">
        <v>69</v>
      </c>
      <c r="H427">
        <v>56</v>
      </c>
      <c r="I427">
        <v>43</v>
      </c>
      <c r="J427" s="12">
        <v>34</v>
      </c>
      <c r="K427">
        <v>19</v>
      </c>
      <c r="L427">
        <v>5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</row>
    <row r="428" spans="4:50" ht="12.75">
      <c r="D428" t="s">
        <v>38</v>
      </c>
      <c r="F428">
        <v>265</v>
      </c>
      <c r="G428">
        <v>271</v>
      </c>
      <c r="H428">
        <v>213</v>
      </c>
      <c r="I428">
        <v>78</v>
      </c>
      <c r="J428" s="12">
        <v>61</v>
      </c>
      <c r="K428">
        <v>31</v>
      </c>
      <c r="L428">
        <v>6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</row>
    <row r="429" spans="4:50" ht="12.75">
      <c r="D429" t="s">
        <v>54</v>
      </c>
      <c r="F429">
        <v>0</v>
      </c>
      <c r="G429">
        <v>0</v>
      </c>
      <c r="H429">
        <v>0</v>
      </c>
      <c r="I429">
        <v>0</v>
      </c>
      <c r="J429" s="12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14</v>
      </c>
      <c r="AP429">
        <v>13</v>
      </c>
      <c r="AQ429">
        <v>13</v>
      </c>
      <c r="AR429">
        <v>38</v>
      </c>
      <c r="AS429">
        <v>68</v>
      </c>
      <c r="AT429">
        <v>53</v>
      </c>
      <c r="AU429">
        <v>37</v>
      </c>
      <c r="AV429">
        <v>34</v>
      </c>
      <c r="AW429">
        <v>30</v>
      </c>
      <c r="AX429">
        <v>26</v>
      </c>
    </row>
    <row r="430" spans="4:50" ht="12.75">
      <c r="D430" t="s">
        <v>55</v>
      </c>
      <c r="F430" s="10">
        <v>2502</v>
      </c>
      <c r="G430" s="10">
        <v>2585</v>
      </c>
      <c r="H430" s="10">
        <v>2211</v>
      </c>
      <c r="I430" s="10">
        <v>1993</v>
      </c>
      <c r="J430" s="13">
        <v>1654</v>
      </c>
      <c r="K430" s="10">
        <v>1365</v>
      </c>
      <c r="L430" s="10">
        <v>1253</v>
      </c>
      <c r="M430" s="10">
        <v>1107</v>
      </c>
      <c r="N430" s="10">
        <v>1045</v>
      </c>
      <c r="O430" s="10">
        <v>1027</v>
      </c>
      <c r="P430">
        <v>985</v>
      </c>
      <c r="Q430">
        <v>904</v>
      </c>
      <c r="R430">
        <v>927</v>
      </c>
      <c r="S430">
        <v>924</v>
      </c>
      <c r="T430">
        <v>929</v>
      </c>
      <c r="U430">
        <v>779</v>
      </c>
      <c r="V430">
        <v>640</v>
      </c>
      <c r="W430">
        <v>542</v>
      </c>
      <c r="X430">
        <v>481</v>
      </c>
      <c r="Y430">
        <v>366</v>
      </c>
      <c r="Z430">
        <v>270</v>
      </c>
      <c r="AA430">
        <v>221</v>
      </c>
      <c r="AB430">
        <v>191</v>
      </c>
      <c r="AC430">
        <v>167</v>
      </c>
      <c r="AD430">
        <v>141</v>
      </c>
      <c r="AE430">
        <v>109</v>
      </c>
      <c r="AF430">
        <v>65</v>
      </c>
      <c r="AG430">
        <v>63</v>
      </c>
      <c r="AH430">
        <v>60</v>
      </c>
      <c r="AI430">
        <v>53</v>
      </c>
      <c r="AJ430">
        <v>43</v>
      </c>
      <c r="AK430">
        <v>39</v>
      </c>
      <c r="AL430">
        <v>36</v>
      </c>
      <c r="AM430">
        <v>31</v>
      </c>
      <c r="AN430">
        <v>29</v>
      </c>
      <c r="AO430">
        <v>27</v>
      </c>
      <c r="AP430">
        <v>27</v>
      </c>
      <c r="AQ430">
        <v>15</v>
      </c>
      <c r="AR430">
        <v>9</v>
      </c>
      <c r="AS430">
        <v>4</v>
      </c>
      <c r="AT430">
        <v>4</v>
      </c>
      <c r="AU430">
        <v>4</v>
      </c>
      <c r="AV430">
        <v>3</v>
      </c>
      <c r="AW430">
        <v>4</v>
      </c>
      <c r="AX430">
        <v>4</v>
      </c>
    </row>
    <row r="431" spans="3:50" ht="12.75">
      <c r="C431" t="s">
        <v>41</v>
      </c>
      <c r="F431">
        <v>138</v>
      </c>
      <c r="G431">
        <v>133</v>
      </c>
      <c r="H431">
        <v>127</v>
      </c>
      <c r="I431">
        <v>119</v>
      </c>
      <c r="J431" s="12">
        <v>110</v>
      </c>
      <c r="K431">
        <v>91</v>
      </c>
      <c r="L431">
        <v>71</v>
      </c>
      <c r="M431">
        <v>54</v>
      </c>
      <c r="N431">
        <v>43</v>
      </c>
      <c r="O431">
        <v>35</v>
      </c>
      <c r="P431">
        <v>30</v>
      </c>
      <c r="Q431">
        <v>26</v>
      </c>
      <c r="R431">
        <v>24</v>
      </c>
      <c r="S431">
        <v>23</v>
      </c>
      <c r="T431">
        <v>21</v>
      </c>
      <c r="U431">
        <v>19</v>
      </c>
      <c r="V431">
        <v>17</v>
      </c>
      <c r="W431">
        <v>15</v>
      </c>
      <c r="X431">
        <v>13</v>
      </c>
      <c r="Y431">
        <v>11</v>
      </c>
      <c r="Z431">
        <v>8</v>
      </c>
      <c r="AA431">
        <v>7</v>
      </c>
      <c r="AB431">
        <v>5</v>
      </c>
      <c r="AC431">
        <v>4</v>
      </c>
      <c r="AD431">
        <v>4</v>
      </c>
      <c r="AE431">
        <v>4</v>
      </c>
      <c r="AF431">
        <v>3</v>
      </c>
      <c r="AG431">
        <v>3</v>
      </c>
      <c r="AH431">
        <v>3</v>
      </c>
      <c r="AI431">
        <v>3</v>
      </c>
      <c r="AJ431">
        <v>3</v>
      </c>
      <c r="AK431">
        <v>2</v>
      </c>
      <c r="AL431">
        <v>2</v>
      </c>
      <c r="AM431">
        <v>3</v>
      </c>
      <c r="AN431">
        <v>3</v>
      </c>
      <c r="AO431">
        <v>2</v>
      </c>
      <c r="AP431">
        <v>2</v>
      </c>
      <c r="AQ431">
        <v>1</v>
      </c>
      <c r="AR431">
        <v>1</v>
      </c>
      <c r="AS431">
        <v>1</v>
      </c>
      <c r="AT431">
        <v>1</v>
      </c>
      <c r="AU431">
        <v>1</v>
      </c>
      <c r="AV431">
        <v>1</v>
      </c>
      <c r="AW431">
        <v>0</v>
      </c>
      <c r="AX431">
        <v>0</v>
      </c>
    </row>
    <row r="432" spans="3:50" ht="12.75">
      <c r="C432" t="s">
        <v>43</v>
      </c>
      <c r="F432">
        <v>0</v>
      </c>
      <c r="G432">
        <v>0</v>
      </c>
      <c r="H432">
        <v>0</v>
      </c>
      <c r="I432">
        <v>0</v>
      </c>
      <c r="J432" s="1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</row>
    <row r="433" spans="3:50" ht="12.75">
      <c r="C433" t="s">
        <v>56</v>
      </c>
      <c r="F433">
        <v>0</v>
      </c>
      <c r="G433">
        <v>0</v>
      </c>
      <c r="H433">
        <v>0</v>
      </c>
      <c r="I433">
        <v>0</v>
      </c>
      <c r="J433" s="12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</row>
    <row r="434" ht="12.75">
      <c r="A434" t="s">
        <v>57</v>
      </c>
    </row>
    <row r="435" spans="1:50" ht="12.75">
      <c r="A435" t="s">
        <v>65</v>
      </c>
      <c r="F435" s="10">
        <v>36343</v>
      </c>
      <c r="G435" s="10">
        <v>32701</v>
      </c>
      <c r="H435" s="10">
        <v>27811</v>
      </c>
      <c r="I435" s="10">
        <v>23845</v>
      </c>
      <c r="J435" s="13">
        <v>20178</v>
      </c>
      <c r="K435" s="10">
        <v>16994</v>
      </c>
      <c r="L435" s="10">
        <v>14067</v>
      </c>
      <c r="M435" s="10">
        <v>12102</v>
      </c>
      <c r="N435" s="10">
        <v>10824</v>
      </c>
      <c r="O435" s="10">
        <v>9700</v>
      </c>
      <c r="P435" s="10">
        <v>8627</v>
      </c>
      <c r="Q435" s="10">
        <v>7721</v>
      </c>
      <c r="R435" s="10">
        <v>6883</v>
      </c>
      <c r="S435" s="10">
        <v>6043</v>
      </c>
      <c r="T435" s="10">
        <v>5077</v>
      </c>
      <c r="U435" s="10">
        <v>4083</v>
      </c>
      <c r="V435" s="10">
        <v>3814</v>
      </c>
      <c r="W435" s="10">
        <v>3396</v>
      </c>
      <c r="X435" s="10">
        <v>2986</v>
      </c>
      <c r="Y435" s="10">
        <v>2332</v>
      </c>
      <c r="Z435" s="10">
        <v>2219</v>
      </c>
      <c r="AA435" s="10">
        <v>1907</v>
      </c>
      <c r="AB435" s="10">
        <v>1669</v>
      </c>
      <c r="AC435" s="10">
        <v>1611</v>
      </c>
      <c r="AD435" s="10">
        <v>1408</v>
      </c>
      <c r="AE435" s="10">
        <v>1236</v>
      </c>
      <c r="AF435" s="10">
        <v>1107</v>
      </c>
      <c r="AG435" s="10">
        <v>1036</v>
      </c>
      <c r="AH435">
        <v>969</v>
      </c>
      <c r="AI435">
        <v>871</v>
      </c>
      <c r="AJ435">
        <v>740</v>
      </c>
      <c r="AK435">
        <v>644</v>
      </c>
      <c r="AL435">
        <v>563</v>
      </c>
      <c r="AM435">
        <v>495</v>
      </c>
      <c r="AN435">
        <v>417</v>
      </c>
      <c r="AO435">
        <v>300</v>
      </c>
      <c r="AP435">
        <v>219</v>
      </c>
      <c r="AQ435">
        <v>205</v>
      </c>
      <c r="AR435">
        <v>103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</row>
    <row r="436" spans="1:50" ht="12.75">
      <c r="A436" t="s">
        <v>59</v>
      </c>
      <c r="F436" s="10">
        <v>1265</v>
      </c>
      <c r="G436" s="10">
        <v>1203</v>
      </c>
      <c r="H436">
        <v>918</v>
      </c>
      <c r="I436">
        <v>415</v>
      </c>
      <c r="J436" s="12">
        <v>320</v>
      </c>
      <c r="K436">
        <v>165</v>
      </c>
      <c r="L436">
        <v>35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</row>
    <row r="437" spans="1:50" ht="12.75">
      <c r="A437" t="s">
        <v>60</v>
      </c>
      <c r="F437" s="10">
        <v>40982</v>
      </c>
      <c r="G437" s="10">
        <v>36270</v>
      </c>
      <c r="H437" s="10">
        <v>31146</v>
      </c>
      <c r="I437" s="10">
        <v>26677</v>
      </c>
      <c r="J437" s="13">
        <v>22553</v>
      </c>
      <c r="K437" s="10">
        <v>19026</v>
      </c>
      <c r="L437" s="10">
        <v>15601</v>
      </c>
      <c r="M437" s="10">
        <v>13309</v>
      </c>
      <c r="N437" s="10">
        <v>11791</v>
      </c>
      <c r="O437" s="10">
        <v>10380</v>
      </c>
      <c r="P437" s="10">
        <v>9095</v>
      </c>
      <c r="Q437" s="10">
        <v>8073</v>
      </c>
      <c r="R437" s="10">
        <v>7164</v>
      </c>
      <c r="S437" s="10">
        <v>6270</v>
      </c>
      <c r="T437" s="10">
        <v>5262</v>
      </c>
      <c r="U437" s="10">
        <v>4222</v>
      </c>
      <c r="V437" s="10">
        <v>3917</v>
      </c>
      <c r="W437" s="10">
        <v>3471</v>
      </c>
      <c r="X437" s="10">
        <v>3030</v>
      </c>
      <c r="Y437" s="10">
        <v>2353</v>
      </c>
      <c r="Z437" s="10">
        <v>2222</v>
      </c>
      <c r="AA437" s="10">
        <v>1908</v>
      </c>
      <c r="AB437" s="10">
        <v>1669</v>
      </c>
      <c r="AC437" s="10">
        <v>1611</v>
      </c>
      <c r="AD437" s="10">
        <v>1408</v>
      </c>
      <c r="AE437" s="10">
        <v>1236</v>
      </c>
      <c r="AF437" s="10">
        <v>1107</v>
      </c>
      <c r="AG437" s="10">
        <v>1036</v>
      </c>
      <c r="AH437">
        <v>969</v>
      </c>
      <c r="AI437">
        <v>871</v>
      </c>
      <c r="AJ437">
        <v>740</v>
      </c>
      <c r="AK437">
        <v>644</v>
      </c>
      <c r="AL437">
        <v>563</v>
      </c>
      <c r="AM437">
        <v>495</v>
      </c>
      <c r="AN437">
        <v>417</v>
      </c>
      <c r="AO437">
        <v>300</v>
      </c>
      <c r="AP437">
        <v>219</v>
      </c>
      <c r="AQ437">
        <v>205</v>
      </c>
      <c r="AR437">
        <v>103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</row>
    <row r="439" spans="1:50" ht="12.75">
      <c r="A439" t="s">
        <v>78</v>
      </c>
      <c r="F439" s="10">
        <v>22951</v>
      </c>
      <c r="G439" s="10">
        <v>22078</v>
      </c>
      <c r="H439" s="10">
        <v>20752</v>
      </c>
      <c r="I439" s="10">
        <v>19637</v>
      </c>
      <c r="J439" s="13">
        <v>19330</v>
      </c>
      <c r="K439" s="10">
        <v>18997</v>
      </c>
      <c r="L439" s="10">
        <v>18738</v>
      </c>
      <c r="M439" s="10">
        <v>18091</v>
      </c>
      <c r="N439" s="10">
        <v>16635</v>
      </c>
      <c r="O439" s="10">
        <v>15294</v>
      </c>
      <c r="P439" s="10">
        <v>14248</v>
      </c>
      <c r="Q439" s="10">
        <v>13512</v>
      </c>
      <c r="R439" s="10">
        <v>12616</v>
      </c>
      <c r="S439" s="10">
        <v>11805</v>
      </c>
      <c r="T439" s="10">
        <v>11223</v>
      </c>
      <c r="U439" s="10">
        <v>10341</v>
      </c>
      <c r="V439" s="10">
        <v>9637</v>
      </c>
      <c r="W439" s="10">
        <v>8831</v>
      </c>
      <c r="X439" s="10">
        <v>7649</v>
      </c>
      <c r="Y439" s="10">
        <v>6630</v>
      </c>
      <c r="Z439" s="10">
        <v>5708</v>
      </c>
      <c r="AA439" s="10">
        <v>4824</v>
      </c>
      <c r="AB439" s="10">
        <v>4266</v>
      </c>
      <c r="AC439" s="10">
        <v>3994</v>
      </c>
      <c r="AD439" s="10">
        <v>3814</v>
      </c>
      <c r="AE439" s="10">
        <v>3573</v>
      </c>
      <c r="AF439" s="10">
        <v>3245</v>
      </c>
      <c r="AG439" s="10">
        <v>2986</v>
      </c>
      <c r="AH439" s="10">
        <v>2785</v>
      </c>
      <c r="AI439" s="10">
        <v>2596</v>
      </c>
      <c r="AJ439" s="10">
        <v>2308</v>
      </c>
      <c r="AK439" s="10">
        <v>2113</v>
      </c>
      <c r="AL439" s="10">
        <v>1897</v>
      </c>
      <c r="AM439" s="10">
        <v>1657</v>
      </c>
      <c r="AN439" s="10">
        <v>1633</v>
      </c>
      <c r="AO439" s="10">
        <v>1424</v>
      </c>
      <c r="AP439" s="10">
        <v>1228</v>
      </c>
      <c r="AQ439" s="10">
        <v>1054</v>
      </c>
      <c r="AR439" s="10">
        <v>1120</v>
      </c>
      <c r="AS439">
        <v>997</v>
      </c>
      <c r="AT439">
        <v>912</v>
      </c>
      <c r="AU439">
        <v>841</v>
      </c>
      <c r="AV439">
        <v>797</v>
      </c>
      <c r="AW439">
        <v>654</v>
      </c>
      <c r="AX439">
        <v>646</v>
      </c>
    </row>
    <row r="441" spans="1:50" ht="12.75">
      <c r="A441" t="s">
        <v>21</v>
      </c>
      <c r="F441" s="10">
        <v>15934</v>
      </c>
      <c r="G441" s="10">
        <v>15207</v>
      </c>
      <c r="H441" s="10">
        <v>14756</v>
      </c>
      <c r="I441" s="10">
        <v>14505</v>
      </c>
      <c r="J441" s="13">
        <v>14615</v>
      </c>
      <c r="K441" s="10">
        <v>14612</v>
      </c>
      <c r="L441" s="10">
        <v>14476</v>
      </c>
      <c r="M441" s="10">
        <v>13641</v>
      </c>
      <c r="N441" s="10">
        <v>12669</v>
      </c>
      <c r="O441" s="10">
        <v>11573</v>
      </c>
      <c r="P441" s="10">
        <v>10958</v>
      </c>
      <c r="Q441" s="10">
        <v>10390</v>
      </c>
      <c r="R441" s="10">
        <v>9760</v>
      </c>
      <c r="S441" s="10">
        <v>9292</v>
      </c>
      <c r="T441" s="10">
        <v>9059</v>
      </c>
      <c r="U441" s="10">
        <v>8463</v>
      </c>
      <c r="V441" s="10">
        <v>7982</v>
      </c>
      <c r="W441" s="10">
        <v>7316</v>
      </c>
      <c r="X441" s="10">
        <v>6316</v>
      </c>
      <c r="Y441" s="10">
        <v>5454</v>
      </c>
      <c r="Z441" s="10">
        <v>4665</v>
      </c>
      <c r="AA441" s="10">
        <v>3915</v>
      </c>
      <c r="AB441" s="10">
        <v>3551</v>
      </c>
      <c r="AC441" s="10">
        <v>3417</v>
      </c>
      <c r="AD441" s="10">
        <v>3364</v>
      </c>
      <c r="AE441" s="10">
        <v>3210</v>
      </c>
      <c r="AF441" s="10">
        <v>2943</v>
      </c>
      <c r="AG441" s="10">
        <v>2744</v>
      </c>
      <c r="AH441" s="10">
        <v>2586</v>
      </c>
      <c r="AI441" s="10">
        <v>2423</v>
      </c>
      <c r="AJ441" s="10">
        <v>2165</v>
      </c>
      <c r="AK441" s="10">
        <v>2002</v>
      </c>
      <c r="AL441" s="10">
        <v>1798</v>
      </c>
      <c r="AM441" s="10">
        <v>1568</v>
      </c>
      <c r="AN441" s="10">
        <v>1556</v>
      </c>
      <c r="AO441" s="10">
        <v>1356</v>
      </c>
      <c r="AP441" s="10">
        <v>1170</v>
      </c>
      <c r="AQ441" s="10">
        <v>1006</v>
      </c>
      <c r="AR441" s="10">
        <v>1087</v>
      </c>
      <c r="AS441">
        <v>975</v>
      </c>
      <c r="AT441">
        <v>891</v>
      </c>
      <c r="AU441">
        <v>822</v>
      </c>
      <c r="AV441">
        <v>779</v>
      </c>
      <c r="AW441">
        <v>636</v>
      </c>
      <c r="AX441">
        <v>631</v>
      </c>
    </row>
    <row r="442" spans="2:50" ht="12.75">
      <c r="B442" t="s">
        <v>22</v>
      </c>
      <c r="F442" s="10">
        <v>15934</v>
      </c>
      <c r="G442" s="10">
        <v>15207</v>
      </c>
      <c r="H442" s="10">
        <v>14756</v>
      </c>
      <c r="I442" s="10">
        <v>14505</v>
      </c>
      <c r="J442" s="13">
        <v>14615</v>
      </c>
      <c r="K442" s="10">
        <v>14612</v>
      </c>
      <c r="L442" s="10">
        <v>14476</v>
      </c>
      <c r="M442" s="10">
        <v>13641</v>
      </c>
      <c r="N442" s="10">
        <v>12669</v>
      </c>
      <c r="O442" s="10">
        <v>11573</v>
      </c>
      <c r="P442" s="10">
        <v>10958</v>
      </c>
      <c r="Q442" s="10">
        <v>10390</v>
      </c>
      <c r="R442" s="10">
        <v>9760</v>
      </c>
      <c r="S442" s="10">
        <v>9292</v>
      </c>
      <c r="T442" s="10">
        <v>9059</v>
      </c>
      <c r="U442" s="10">
        <v>8463</v>
      </c>
      <c r="V442" s="10">
        <v>7982</v>
      </c>
      <c r="W442" s="10">
        <v>7316</v>
      </c>
      <c r="X442" s="10">
        <v>6316</v>
      </c>
      <c r="Y442" s="10">
        <v>5454</v>
      </c>
      <c r="Z442" s="10">
        <v>4665</v>
      </c>
      <c r="AA442" s="10">
        <v>3915</v>
      </c>
      <c r="AB442" s="10">
        <v>3551</v>
      </c>
      <c r="AC442" s="10">
        <v>3417</v>
      </c>
      <c r="AD442" s="10">
        <v>3364</v>
      </c>
      <c r="AE442" s="10">
        <v>3210</v>
      </c>
      <c r="AF442" s="10">
        <v>2943</v>
      </c>
      <c r="AG442" s="10">
        <v>2744</v>
      </c>
      <c r="AH442" s="10">
        <v>2586</v>
      </c>
      <c r="AI442" s="10">
        <v>2423</v>
      </c>
      <c r="AJ442" s="10">
        <v>2165</v>
      </c>
      <c r="AK442" s="10">
        <v>2002</v>
      </c>
      <c r="AL442" s="10">
        <v>1798</v>
      </c>
      <c r="AM442" s="10">
        <v>1568</v>
      </c>
      <c r="AN442" s="10">
        <v>1556</v>
      </c>
      <c r="AO442" s="10">
        <v>1356</v>
      </c>
      <c r="AP442" s="10">
        <v>1170</v>
      </c>
      <c r="AQ442" s="10">
        <v>1006</v>
      </c>
      <c r="AR442" s="10">
        <v>1087</v>
      </c>
      <c r="AS442">
        <v>975</v>
      </c>
      <c r="AT442">
        <v>891</v>
      </c>
      <c r="AU442">
        <v>822</v>
      </c>
      <c r="AV442">
        <v>779</v>
      </c>
      <c r="AW442">
        <v>636</v>
      </c>
      <c r="AX442">
        <v>631</v>
      </c>
    </row>
    <row r="443" spans="3:50" ht="12.75">
      <c r="C443" t="s">
        <v>23</v>
      </c>
      <c r="F443" s="10">
        <v>13170</v>
      </c>
      <c r="G443" s="10">
        <v>12553</v>
      </c>
      <c r="H443" s="10">
        <v>12163</v>
      </c>
      <c r="I443" s="10">
        <v>11966</v>
      </c>
      <c r="J443" s="13">
        <v>12063</v>
      </c>
      <c r="K443" s="10">
        <v>12092</v>
      </c>
      <c r="L443" s="10">
        <v>11979</v>
      </c>
      <c r="M443" s="10">
        <v>11335</v>
      </c>
      <c r="N443" s="10">
        <v>10589</v>
      </c>
      <c r="O443" s="10">
        <v>9720</v>
      </c>
      <c r="P443" s="10">
        <v>9307</v>
      </c>
      <c r="Q443" s="10">
        <v>8902</v>
      </c>
      <c r="R443" s="10">
        <v>8422</v>
      </c>
      <c r="S443" s="10">
        <v>7996</v>
      </c>
      <c r="T443" s="10">
        <v>7807</v>
      </c>
      <c r="U443" s="10">
        <v>7271</v>
      </c>
      <c r="V443" s="10">
        <v>6902</v>
      </c>
      <c r="W443" s="10">
        <v>6359</v>
      </c>
      <c r="X443" s="10">
        <v>5468</v>
      </c>
      <c r="Y443" s="10">
        <v>4698</v>
      </c>
      <c r="Z443" s="10">
        <v>3997</v>
      </c>
      <c r="AA443" s="10">
        <v>3337</v>
      </c>
      <c r="AB443" s="10">
        <v>3011</v>
      </c>
      <c r="AC443" s="10">
        <v>2883</v>
      </c>
      <c r="AD443" s="10">
        <v>2823</v>
      </c>
      <c r="AE443" s="10">
        <v>2680</v>
      </c>
      <c r="AF443" s="10">
        <v>2505</v>
      </c>
      <c r="AG443" s="10">
        <v>2369</v>
      </c>
      <c r="AH443" s="10">
        <v>2269</v>
      </c>
      <c r="AI443" s="10">
        <v>2134</v>
      </c>
      <c r="AJ443" s="10">
        <v>1930</v>
      </c>
      <c r="AK443" s="10">
        <v>1801</v>
      </c>
      <c r="AL443" s="10">
        <v>1622</v>
      </c>
      <c r="AM443" s="10">
        <v>1428</v>
      </c>
      <c r="AN443" s="10">
        <v>1429</v>
      </c>
      <c r="AO443" s="10">
        <v>1248</v>
      </c>
      <c r="AP443" s="10">
        <v>1084</v>
      </c>
      <c r="AQ443">
        <v>929</v>
      </c>
      <c r="AR443" s="10">
        <v>1020</v>
      </c>
      <c r="AS443">
        <v>919</v>
      </c>
      <c r="AT443">
        <v>841</v>
      </c>
      <c r="AU443">
        <v>775</v>
      </c>
      <c r="AV443">
        <v>736</v>
      </c>
      <c r="AW443">
        <v>602</v>
      </c>
      <c r="AX443">
        <v>597</v>
      </c>
    </row>
    <row r="444" spans="3:50" ht="12.75">
      <c r="C444" t="s">
        <v>24</v>
      </c>
      <c r="F444" s="10">
        <v>2765</v>
      </c>
      <c r="G444" s="10">
        <v>2655</v>
      </c>
      <c r="H444" s="10">
        <v>2593</v>
      </c>
      <c r="I444" s="10">
        <v>2539</v>
      </c>
      <c r="J444" s="13">
        <v>2552</v>
      </c>
      <c r="K444" s="10">
        <v>2520</v>
      </c>
      <c r="L444" s="10">
        <v>2497</v>
      </c>
      <c r="M444" s="10">
        <v>2306</v>
      </c>
      <c r="N444" s="10">
        <v>2080</v>
      </c>
      <c r="O444" s="10">
        <v>1853</v>
      </c>
      <c r="P444" s="10">
        <v>1651</v>
      </c>
      <c r="Q444" s="10">
        <v>1488</v>
      </c>
      <c r="R444" s="10">
        <v>1338</v>
      </c>
      <c r="S444" s="10">
        <v>1296</v>
      </c>
      <c r="T444" s="10">
        <v>1252</v>
      </c>
      <c r="U444" s="10">
        <v>1193</v>
      </c>
      <c r="V444" s="10">
        <v>1080</v>
      </c>
      <c r="W444">
        <v>957</v>
      </c>
      <c r="X444">
        <v>849</v>
      </c>
      <c r="Y444">
        <v>757</v>
      </c>
      <c r="Z444">
        <v>668</v>
      </c>
      <c r="AA444">
        <v>578</v>
      </c>
      <c r="AB444">
        <v>540</v>
      </c>
      <c r="AC444">
        <v>534</v>
      </c>
      <c r="AD444">
        <v>541</v>
      </c>
      <c r="AE444">
        <v>530</v>
      </c>
      <c r="AF444">
        <v>438</v>
      </c>
      <c r="AG444">
        <v>375</v>
      </c>
      <c r="AH444">
        <v>317</v>
      </c>
      <c r="AI444">
        <v>289</v>
      </c>
      <c r="AJ444">
        <v>236</v>
      </c>
      <c r="AK444">
        <v>201</v>
      </c>
      <c r="AL444">
        <v>175</v>
      </c>
      <c r="AM444">
        <v>141</v>
      </c>
      <c r="AN444">
        <v>127</v>
      </c>
      <c r="AO444">
        <v>108</v>
      </c>
      <c r="AP444">
        <v>86</v>
      </c>
      <c r="AQ444">
        <v>77</v>
      </c>
      <c r="AR444">
        <v>68</v>
      </c>
      <c r="AS444">
        <v>55</v>
      </c>
      <c r="AT444">
        <v>50</v>
      </c>
      <c r="AU444">
        <v>46</v>
      </c>
      <c r="AV444">
        <v>43</v>
      </c>
      <c r="AW444">
        <v>35</v>
      </c>
      <c r="AX444">
        <v>35</v>
      </c>
    </row>
    <row r="445" spans="2:50" ht="12.75">
      <c r="B445" t="s">
        <v>25</v>
      </c>
      <c r="F445">
        <v>0</v>
      </c>
      <c r="G445">
        <v>0</v>
      </c>
      <c r="H445">
        <v>0</v>
      </c>
      <c r="I445">
        <v>0</v>
      </c>
      <c r="J445" s="12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</row>
    <row r="446" spans="3:50" ht="12.75">
      <c r="C446" t="s">
        <v>26</v>
      </c>
      <c r="F446">
        <v>0</v>
      </c>
      <c r="G446">
        <v>0</v>
      </c>
      <c r="H446">
        <v>0</v>
      </c>
      <c r="I446">
        <v>0</v>
      </c>
      <c r="J446" s="12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</row>
    <row r="447" ht="12.75">
      <c r="C447" t="s">
        <v>28</v>
      </c>
    </row>
    <row r="448" spans="3:50" ht="12.75">
      <c r="C448" t="s">
        <v>29</v>
      </c>
      <c r="F448">
        <v>0</v>
      </c>
      <c r="G448">
        <v>0</v>
      </c>
      <c r="H448">
        <v>0</v>
      </c>
      <c r="I448">
        <v>0</v>
      </c>
      <c r="J448" s="12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</row>
    <row r="450" spans="1:50" ht="12.75">
      <c r="A450" t="s">
        <v>30</v>
      </c>
      <c r="F450" s="10">
        <v>7017</v>
      </c>
      <c r="G450" s="10">
        <v>6870</v>
      </c>
      <c r="H450" s="10">
        <v>5996</v>
      </c>
      <c r="I450" s="10">
        <v>5133</v>
      </c>
      <c r="J450" s="13">
        <v>4715</v>
      </c>
      <c r="K450" s="10">
        <v>4385</v>
      </c>
      <c r="L450" s="10">
        <v>4262</v>
      </c>
      <c r="M450" s="10">
        <v>4449</v>
      </c>
      <c r="N450" s="10">
        <v>3966</v>
      </c>
      <c r="O450" s="10">
        <v>3721</v>
      </c>
      <c r="P450" s="10">
        <v>3290</v>
      </c>
      <c r="Q450" s="10">
        <v>3122</v>
      </c>
      <c r="R450" s="10">
        <v>2857</v>
      </c>
      <c r="S450" s="10">
        <v>2513</v>
      </c>
      <c r="T450" s="10">
        <v>2164</v>
      </c>
      <c r="U450" s="10">
        <v>1878</v>
      </c>
      <c r="V450" s="10">
        <v>1655</v>
      </c>
      <c r="W450" s="10">
        <v>1515</v>
      </c>
      <c r="X450" s="10">
        <v>1333</v>
      </c>
      <c r="Y450" s="10">
        <v>1176</v>
      </c>
      <c r="Z450" s="10">
        <v>1043</v>
      </c>
      <c r="AA450">
        <v>909</v>
      </c>
      <c r="AB450">
        <v>715</v>
      </c>
      <c r="AC450">
        <v>576</v>
      </c>
      <c r="AD450">
        <v>450</v>
      </c>
      <c r="AE450">
        <v>363</v>
      </c>
      <c r="AF450">
        <v>303</v>
      </c>
      <c r="AG450">
        <v>242</v>
      </c>
      <c r="AH450">
        <v>199</v>
      </c>
      <c r="AI450">
        <v>173</v>
      </c>
      <c r="AJ450">
        <v>143</v>
      </c>
      <c r="AK450">
        <v>112</v>
      </c>
      <c r="AL450">
        <v>99</v>
      </c>
      <c r="AM450">
        <v>89</v>
      </c>
      <c r="AN450">
        <v>77</v>
      </c>
      <c r="AO450">
        <v>68</v>
      </c>
      <c r="AP450">
        <v>58</v>
      </c>
      <c r="AQ450">
        <v>47</v>
      </c>
      <c r="AR450">
        <v>32</v>
      </c>
      <c r="AS450">
        <v>22</v>
      </c>
      <c r="AT450">
        <v>20</v>
      </c>
      <c r="AU450">
        <v>19</v>
      </c>
      <c r="AV450">
        <v>18</v>
      </c>
      <c r="AW450">
        <v>17</v>
      </c>
      <c r="AX450">
        <v>15</v>
      </c>
    </row>
    <row r="451" spans="2:50" ht="12.75">
      <c r="B451" t="s">
        <v>31</v>
      </c>
      <c r="F451" s="10">
        <v>6610</v>
      </c>
      <c r="G451" s="10">
        <v>6486</v>
      </c>
      <c r="H451" s="10">
        <v>5617</v>
      </c>
      <c r="I451" s="10">
        <v>4773</v>
      </c>
      <c r="J451" s="13">
        <v>4360</v>
      </c>
      <c r="K451" s="10">
        <v>4051</v>
      </c>
      <c r="L451" s="10">
        <v>3941</v>
      </c>
      <c r="M451" s="10">
        <v>4139</v>
      </c>
      <c r="N451" s="10">
        <v>3667</v>
      </c>
      <c r="O451" s="10">
        <v>3423</v>
      </c>
      <c r="P451" s="10">
        <v>2988</v>
      </c>
      <c r="Q451" s="10">
        <v>2797</v>
      </c>
      <c r="R451" s="10">
        <v>2526</v>
      </c>
      <c r="S451" s="10">
        <v>2188</v>
      </c>
      <c r="T451" s="10">
        <v>1864</v>
      </c>
      <c r="U451" s="10">
        <v>1616</v>
      </c>
      <c r="V451" s="10">
        <v>1438</v>
      </c>
      <c r="W451" s="10">
        <v>1321</v>
      </c>
      <c r="X451" s="10">
        <v>1155</v>
      </c>
      <c r="Y451" s="10">
        <v>1020</v>
      </c>
      <c r="Z451">
        <v>908</v>
      </c>
      <c r="AA451">
        <v>789</v>
      </c>
      <c r="AB451">
        <v>609</v>
      </c>
      <c r="AC451">
        <v>481</v>
      </c>
      <c r="AD451">
        <v>361</v>
      </c>
      <c r="AE451">
        <v>281</v>
      </c>
      <c r="AF451">
        <v>231</v>
      </c>
      <c r="AG451">
        <v>179</v>
      </c>
      <c r="AH451">
        <v>142</v>
      </c>
      <c r="AI451">
        <v>123</v>
      </c>
      <c r="AJ451">
        <v>98</v>
      </c>
      <c r="AK451">
        <v>73</v>
      </c>
      <c r="AL451">
        <v>66</v>
      </c>
      <c r="AM451">
        <v>57</v>
      </c>
      <c r="AN451">
        <v>47</v>
      </c>
      <c r="AO451">
        <v>42</v>
      </c>
      <c r="AP451">
        <v>35</v>
      </c>
      <c r="AQ451">
        <v>28</v>
      </c>
      <c r="AR451">
        <v>14</v>
      </c>
      <c r="AS451">
        <v>6</v>
      </c>
      <c r="AT451">
        <v>5</v>
      </c>
      <c r="AU451">
        <v>4</v>
      </c>
      <c r="AV451">
        <v>4</v>
      </c>
      <c r="AW451">
        <v>4</v>
      </c>
      <c r="AX451">
        <v>3</v>
      </c>
    </row>
    <row r="452" spans="3:50" ht="12.75">
      <c r="C452" t="s">
        <v>32</v>
      </c>
      <c r="F452" s="10">
        <v>6462</v>
      </c>
      <c r="G452" s="10">
        <v>6344</v>
      </c>
      <c r="H452" s="10">
        <v>5475</v>
      </c>
      <c r="I452" s="10">
        <v>4649</v>
      </c>
      <c r="J452" s="13">
        <v>4245</v>
      </c>
      <c r="K452" s="10">
        <v>3953</v>
      </c>
      <c r="L452" s="10">
        <v>3859</v>
      </c>
      <c r="M452" s="10">
        <v>4061</v>
      </c>
      <c r="N452" s="10">
        <v>3591</v>
      </c>
      <c r="O452" s="10">
        <v>3346</v>
      </c>
      <c r="P452" s="10">
        <v>2912</v>
      </c>
      <c r="Q452" s="10">
        <v>2725</v>
      </c>
      <c r="R452" s="10">
        <v>2453</v>
      </c>
      <c r="S452" s="10">
        <v>2120</v>
      </c>
      <c r="T452" s="10">
        <v>1801</v>
      </c>
      <c r="U452" s="10">
        <v>1556</v>
      </c>
      <c r="V452" s="10">
        <v>1380</v>
      </c>
      <c r="W452" s="10">
        <v>1268</v>
      </c>
      <c r="X452" s="10">
        <v>1106</v>
      </c>
      <c r="Y452">
        <v>973</v>
      </c>
      <c r="Z452">
        <v>865</v>
      </c>
      <c r="AA452">
        <v>748</v>
      </c>
      <c r="AB452">
        <v>573</v>
      </c>
      <c r="AC452">
        <v>447</v>
      </c>
      <c r="AD452">
        <v>326</v>
      </c>
      <c r="AE452">
        <v>247</v>
      </c>
      <c r="AF452">
        <v>198</v>
      </c>
      <c r="AG452">
        <v>148</v>
      </c>
      <c r="AH452">
        <v>115</v>
      </c>
      <c r="AI452">
        <v>94</v>
      </c>
      <c r="AJ452">
        <v>71</v>
      </c>
      <c r="AK452">
        <v>51</v>
      </c>
      <c r="AL452">
        <v>42</v>
      </c>
      <c r="AM452">
        <v>35</v>
      </c>
      <c r="AN452">
        <v>28</v>
      </c>
      <c r="AO452">
        <v>25</v>
      </c>
      <c r="AP452">
        <v>21</v>
      </c>
      <c r="AQ452">
        <v>16</v>
      </c>
      <c r="AR452">
        <v>6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</row>
    <row r="453" spans="3:50" ht="12.75">
      <c r="C453" t="s">
        <v>33</v>
      </c>
      <c r="F453">
        <v>9</v>
      </c>
      <c r="G453">
        <v>9</v>
      </c>
      <c r="H453">
        <v>9</v>
      </c>
      <c r="I453">
        <v>9</v>
      </c>
      <c r="J453" s="12">
        <v>9</v>
      </c>
      <c r="K453">
        <v>8</v>
      </c>
      <c r="L453">
        <v>8</v>
      </c>
      <c r="M453">
        <v>8</v>
      </c>
      <c r="N453">
        <v>8</v>
      </c>
      <c r="O453">
        <v>9</v>
      </c>
      <c r="P453">
        <v>9</v>
      </c>
      <c r="Q453">
        <v>9</v>
      </c>
      <c r="R453">
        <v>9</v>
      </c>
      <c r="S453">
        <v>9</v>
      </c>
      <c r="T453">
        <v>8</v>
      </c>
      <c r="U453">
        <v>7</v>
      </c>
      <c r="V453">
        <v>7</v>
      </c>
      <c r="W453">
        <v>6</v>
      </c>
      <c r="X453">
        <v>5</v>
      </c>
      <c r="Y453">
        <v>5</v>
      </c>
      <c r="Z453">
        <v>5</v>
      </c>
      <c r="AA453">
        <v>5</v>
      </c>
      <c r="AB453">
        <v>4</v>
      </c>
      <c r="AC453">
        <v>3</v>
      </c>
      <c r="AD453">
        <v>3</v>
      </c>
      <c r="AE453">
        <v>2</v>
      </c>
      <c r="AF453">
        <v>2</v>
      </c>
      <c r="AG453">
        <v>2</v>
      </c>
      <c r="AH453">
        <v>1</v>
      </c>
      <c r="AI453">
        <v>1</v>
      </c>
      <c r="AJ453">
        <v>1</v>
      </c>
      <c r="AK453">
        <v>1</v>
      </c>
      <c r="AL453">
        <v>1</v>
      </c>
      <c r="AM453">
        <v>1</v>
      </c>
      <c r="AN453">
        <v>1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</row>
    <row r="454" spans="3:50" ht="12.75">
      <c r="C454" t="s">
        <v>34</v>
      </c>
      <c r="F454">
        <v>59</v>
      </c>
      <c r="G454">
        <v>53</v>
      </c>
      <c r="H454">
        <v>54</v>
      </c>
      <c r="I454">
        <v>39</v>
      </c>
      <c r="J454" s="12">
        <v>33</v>
      </c>
      <c r="K454">
        <v>18</v>
      </c>
      <c r="L454">
        <v>2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</row>
    <row r="455" spans="3:50" ht="12.75">
      <c r="C455" t="s">
        <v>35</v>
      </c>
      <c r="D455" t="s">
        <v>36</v>
      </c>
      <c r="F455">
        <v>0</v>
      </c>
      <c r="G455">
        <v>0</v>
      </c>
      <c r="H455">
        <v>0</v>
      </c>
      <c r="I455">
        <v>0</v>
      </c>
      <c r="J455" s="12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</row>
    <row r="456" spans="4:50" ht="12.75">
      <c r="D456" t="s">
        <v>37</v>
      </c>
      <c r="F456">
        <v>11</v>
      </c>
      <c r="G456">
        <v>9</v>
      </c>
      <c r="H456">
        <v>10</v>
      </c>
      <c r="I456">
        <v>8</v>
      </c>
      <c r="J456" s="12">
        <v>12</v>
      </c>
      <c r="K456">
        <v>7</v>
      </c>
      <c r="L456">
        <v>1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</row>
    <row r="457" spans="4:50" ht="12.75">
      <c r="D457" t="s">
        <v>38</v>
      </c>
      <c r="F457">
        <v>48</v>
      </c>
      <c r="G457">
        <v>45</v>
      </c>
      <c r="H457">
        <v>44</v>
      </c>
      <c r="I457">
        <v>31</v>
      </c>
      <c r="J457" s="12">
        <v>21</v>
      </c>
      <c r="K457">
        <v>11</v>
      </c>
      <c r="L457">
        <v>1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</row>
    <row r="458" spans="4:50" ht="12.75">
      <c r="D458" t="s">
        <v>39</v>
      </c>
      <c r="F458">
        <v>0</v>
      </c>
      <c r="G458">
        <v>0</v>
      </c>
      <c r="H458">
        <v>0</v>
      </c>
      <c r="I458">
        <v>0</v>
      </c>
      <c r="J458" s="12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</row>
    <row r="459" spans="3:50" ht="12.75">
      <c r="C459" t="s">
        <v>40</v>
      </c>
      <c r="F459">
        <v>0</v>
      </c>
      <c r="G459">
        <v>0</v>
      </c>
      <c r="H459">
        <v>0</v>
      </c>
      <c r="I459">
        <v>0</v>
      </c>
      <c r="J459" s="12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</row>
    <row r="460" spans="3:50" ht="12.75">
      <c r="C460" t="s">
        <v>41</v>
      </c>
      <c r="F460">
        <v>22</v>
      </c>
      <c r="G460">
        <v>22</v>
      </c>
      <c r="H460">
        <v>22</v>
      </c>
      <c r="I460">
        <v>22</v>
      </c>
      <c r="J460" s="12">
        <v>22</v>
      </c>
      <c r="K460">
        <v>22</v>
      </c>
      <c r="L460">
        <v>22</v>
      </c>
      <c r="M460">
        <v>22</v>
      </c>
      <c r="N460">
        <v>22</v>
      </c>
      <c r="O460">
        <v>22</v>
      </c>
      <c r="P460">
        <v>22</v>
      </c>
      <c r="Q460">
        <v>21</v>
      </c>
      <c r="R460">
        <v>21</v>
      </c>
      <c r="S460">
        <v>19</v>
      </c>
      <c r="T460">
        <v>18</v>
      </c>
      <c r="U460">
        <v>18</v>
      </c>
      <c r="V460">
        <v>17</v>
      </c>
      <c r="W460">
        <v>16</v>
      </c>
      <c r="X460">
        <v>15</v>
      </c>
      <c r="Y460">
        <v>15</v>
      </c>
      <c r="Z460">
        <v>13</v>
      </c>
      <c r="AA460">
        <v>14</v>
      </c>
      <c r="AB460">
        <v>12</v>
      </c>
      <c r="AC460">
        <v>12</v>
      </c>
      <c r="AD460">
        <v>13</v>
      </c>
      <c r="AE460">
        <v>13</v>
      </c>
      <c r="AF460">
        <v>12</v>
      </c>
      <c r="AG460">
        <v>12</v>
      </c>
      <c r="AH460">
        <v>11</v>
      </c>
      <c r="AI460">
        <v>10</v>
      </c>
      <c r="AJ460">
        <v>9</v>
      </c>
      <c r="AK460">
        <v>8</v>
      </c>
      <c r="AL460">
        <v>9</v>
      </c>
      <c r="AM460">
        <v>7</v>
      </c>
      <c r="AN460">
        <v>6</v>
      </c>
      <c r="AO460">
        <v>7</v>
      </c>
      <c r="AP460">
        <v>6</v>
      </c>
      <c r="AQ460">
        <v>4</v>
      </c>
      <c r="AR460">
        <v>3</v>
      </c>
      <c r="AS460">
        <v>2</v>
      </c>
      <c r="AT460">
        <v>2</v>
      </c>
      <c r="AU460">
        <v>1</v>
      </c>
      <c r="AV460">
        <v>1</v>
      </c>
      <c r="AW460">
        <v>1</v>
      </c>
      <c r="AX460">
        <v>1</v>
      </c>
    </row>
    <row r="461" spans="3:50" ht="12.75">
      <c r="C461" t="s">
        <v>42</v>
      </c>
      <c r="F461">
        <v>0</v>
      </c>
      <c r="G461">
        <v>0</v>
      </c>
      <c r="H461">
        <v>0</v>
      </c>
      <c r="I461">
        <v>0</v>
      </c>
      <c r="J461" s="12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</row>
    <row r="462" spans="3:50" ht="12.75">
      <c r="C462" t="s">
        <v>43</v>
      </c>
      <c r="F462">
        <v>57</v>
      </c>
      <c r="G462">
        <v>56</v>
      </c>
      <c r="H462">
        <v>55</v>
      </c>
      <c r="I462">
        <v>53</v>
      </c>
      <c r="J462" s="12">
        <v>49</v>
      </c>
      <c r="K462">
        <v>48</v>
      </c>
      <c r="L462">
        <v>47</v>
      </c>
      <c r="M462">
        <v>46</v>
      </c>
      <c r="N462">
        <v>43</v>
      </c>
      <c r="O462">
        <v>44</v>
      </c>
      <c r="P462">
        <v>43</v>
      </c>
      <c r="Q462">
        <v>38</v>
      </c>
      <c r="R462">
        <v>39</v>
      </c>
      <c r="S462">
        <v>37</v>
      </c>
      <c r="T462">
        <v>35</v>
      </c>
      <c r="U462">
        <v>33</v>
      </c>
      <c r="V462">
        <v>31</v>
      </c>
      <c r="W462">
        <v>29</v>
      </c>
      <c r="X462">
        <v>26</v>
      </c>
      <c r="Y462">
        <v>24</v>
      </c>
      <c r="Z462">
        <v>23</v>
      </c>
      <c r="AA462">
        <v>21</v>
      </c>
      <c r="AB462">
        <v>18</v>
      </c>
      <c r="AC462">
        <v>18</v>
      </c>
      <c r="AD462">
        <v>19</v>
      </c>
      <c r="AE462">
        <v>18</v>
      </c>
      <c r="AF462">
        <v>17</v>
      </c>
      <c r="AG462">
        <v>16</v>
      </c>
      <c r="AH462">
        <v>15</v>
      </c>
      <c r="AI462">
        <v>16</v>
      </c>
      <c r="AJ462">
        <v>15</v>
      </c>
      <c r="AK462">
        <v>13</v>
      </c>
      <c r="AL462">
        <v>13</v>
      </c>
      <c r="AM462">
        <v>14</v>
      </c>
      <c r="AN462">
        <v>12</v>
      </c>
      <c r="AO462">
        <v>9</v>
      </c>
      <c r="AP462">
        <v>7</v>
      </c>
      <c r="AQ462">
        <v>6</v>
      </c>
      <c r="AR462">
        <v>5</v>
      </c>
      <c r="AS462">
        <v>3</v>
      </c>
      <c r="AT462">
        <v>3</v>
      </c>
      <c r="AU462">
        <v>3</v>
      </c>
      <c r="AV462">
        <v>2</v>
      </c>
      <c r="AW462">
        <v>2</v>
      </c>
      <c r="AX462">
        <v>2</v>
      </c>
    </row>
    <row r="463" spans="3:50" ht="12.75">
      <c r="C463" t="s">
        <v>44</v>
      </c>
      <c r="F463">
        <v>0</v>
      </c>
      <c r="G463">
        <v>0</v>
      </c>
      <c r="H463">
        <v>0</v>
      </c>
      <c r="I463">
        <v>0</v>
      </c>
      <c r="J463" s="12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1</v>
      </c>
      <c r="AK463">
        <v>1</v>
      </c>
      <c r="AL463">
        <v>1</v>
      </c>
      <c r="AM463">
        <v>1</v>
      </c>
      <c r="AN463">
        <v>1</v>
      </c>
      <c r="AO463">
        <v>1</v>
      </c>
      <c r="AP463">
        <v>1</v>
      </c>
      <c r="AQ463">
        <v>1</v>
      </c>
      <c r="AR463">
        <v>1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</row>
    <row r="464" spans="4:50" ht="12.75">
      <c r="D464" t="s">
        <v>45</v>
      </c>
      <c r="F464">
        <v>0</v>
      </c>
      <c r="G464">
        <v>0</v>
      </c>
      <c r="H464">
        <v>0</v>
      </c>
      <c r="I464">
        <v>0</v>
      </c>
      <c r="J464" s="12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</row>
    <row r="465" spans="4:50" ht="12.75">
      <c r="D465" t="s">
        <v>46</v>
      </c>
      <c r="F465">
        <v>0</v>
      </c>
      <c r="G465">
        <v>0</v>
      </c>
      <c r="H465">
        <v>0</v>
      </c>
      <c r="I465">
        <v>0</v>
      </c>
      <c r="J465" s="12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</row>
    <row r="466" spans="4:50" ht="12.75">
      <c r="D466" t="s">
        <v>47</v>
      </c>
      <c r="F466">
        <v>2</v>
      </c>
      <c r="G466">
        <v>2</v>
      </c>
      <c r="H466">
        <v>2</v>
      </c>
      <c r="I466">
        <v>2</v>
      </c>
      <c r="J466" s="12">
        <v>2</v>
      </c>
      <c r="K466">
        <v>2</v>
      </c>
      <c r="L466">
        <v>3</v>
      </c>
      <c r="M466">
        <v>3</v>
      </c>
      <c r="N466">
        <v>3</v>
      </c>
      <c r="O466">
        <v>3</v>
      </c>
      <c r="P466">
        <v>3</v>
      </c>
      <c r="Q466">
        <v>3</v>
      </c>
      <c r="R466">
        <v>4</v>
      </c>
      <c r="S466">
        <v>3</v>
      </c>
      <c r="T466">
        <v>3</v>
      </c>
      <c r="U466">
        <v>3</v>
      </c>
      <c r="V466">
        <v>3</v>
      </c>
      <c r="W466">
        <v>3</v>
      </c>
      <c r="X466">
        <v>3</v>
      </c>
      <c r="Y466">
        <v>3</v>
      </c>
      <c r="Z466">
        <v>2</v>
      </c>
      <c r="AA466">
        <v>2</v>
      </c>
      <c r="AB466">
        <v>2</v>
      </c>
      <c r="AC466">
        <v>2</v>
      </c>
      <c r="AD466">
        <v>1</v>
      </c>
      <c r="AE466">
        <v>1</v>
      </c>
      <c r="AF466">
        <v>1</v>
      </c>
      <c r="AG466">
        <v>1</v>
      </c>
      <c r="AH466">
        <v>1</v>
      </c>
      <c r="AI466">
        <v>1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</row>
    <row r="467" spans="3:50" ht="12.75">
      <c r="C467" t="s">
        <v>48</v>
      </c>
      <c r="F467">
        <v>0</v>
      </c>
      <c r="G467">
        <v>0</v>
      </c>
      <c r="H467">
        <v>0</v>
      </c>
      <c r="I467">
        <v>0</v>
      </c>
      <c r="J467" s="12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</row>
    <row r="468" spans="2:50" ht="12.75">
      <c r="B468" t="s">
        <v>52</v>
      </c>
      <c r="F468">
        <v>407</v>
      </c>
      <c r="G468">
        <v>384</v>
      </c>
      <c r="H468">
        <v>379</v>
      </c>
      <c r="I468">
        <v>360</v>
      </c>
      <c r="J468" s="12">
        <v>355</v>
      </c>
      <c r="K468">
        <v>335</v>
      </c>
      <c r="L468">
        <v>321</v>
      </c>
      <c r="M468">
        <v>310</v>
      </c>
      <c r="N468">
        <v>299</v>
      </c>
      <c r="O468">
        <v>299</v>
      </c>
      <c r="P468">
        <v>302</v>
      </c>
      <c r="Q468">
        <v>326</v>
      </c>
      <c r="R468">
        <v>331</v>
      </c>
      <c r="S468">
        <v>326</v>
      </c>
      <c r="T468">
        <v>300</v>
      </c>
      <c r="U468">
        <v>262</v>
      </c>
      <c r="V468">
        <v>217</v>
      </c>
      <c r="W468">
        <v>194</v>
      </c>
      <c r="X468">
        <v>178</v>
      </c>
      <c r="Y468">
        <v>156</v>
      </c>
      <c r="Z468">
        <v>135</v>
      </c>
      <c r="AA468">
        <v>119</v>
      </c>
      <c r="AB468">
        <v>107</v>
      </c>
      <c r="AC468">
        <v>95</v>
      </c>
      <c r="AD468">
        <v>89</v>
      </c>
      <c r="AE468">
        <v>82</v>
      </c>
      <c r="AF468">
        <v>71</v>
      </c>
      <c r="AG468">
        <v>63</v>
      </c>
      <c r="AH468">
        <v>56</v>
      </c>
      <c r="AI468">
        <v>51</v>
      </c>
      <c r="AJ468">
        <v>45</v>
      </c>
      <c r="AK468">
        <v>39</v>
      </c>
      <c r="AL468">
        <v>34</v>
      </c>
      <c r="AM468">
        <v>32</v>
      </c>
      <c r="AN468">
        <v>30</v>
      </c>
      <c r="AO468">
        <v>27</v>
      </c>
      <c r="AP468">
        <v>23</v>
      </c>
      <c r="AQ468">
        <v>20</v>
      </c>
      <c r="AR468">
        <v>19</v>
      </c>
      <c r="AS468">
        <v>17</v>
      </c>
      <c r="AT468">
        <v>16</v>
      </c>
      <c r="AU468">
        <v>15</v>
      </c>
      <c r="AV468">
        <v>14</v>
      </c>
      <c r="AW468">
        <v>13</v>
      </c>
      <c r="AX468">
        <v>12</v>
      </c>
    </row>
    <row r="469" spans="3:50" ht="12.75">
      <c r="C469" t="s">
        <v>53</v>
      </c>
      <c r="F469">
        <v>1</v>
      </c>
      <c r="G469">
        <v>1</v>
      </c>
      <c r="H469">
        <v>1</v>
      </c>
      <c r="I469">
        <v>1</v>
      </c>
      <c r="J469" s="12">
        <v>1</v>
      </c>
      <c r="K469">
        <v>1</v>
      </c>
      <c r="L469">
        <v>1</v>
      </c>
      <c r="M469">
        <v>1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>
        <v>1</v>
      </c>
      <c r="AE469">
        <v>1</v>
      </c>
      <c r="AF469">
        <v>1</v>
      </c>
      <c r="AG469">
        <v>1</v>
      </c>
      <c r="AH469">
        <v>1</v>
      </c>
      <c r="AI469">
        <v>1</v>
      </c>
      <c r="AJ469">
        <v>1</v>
      </c>
      <c r="AK469">
        <v>1</v>
      </c>
      <c r="AL469">
        <v>1</v>
      </c>
      <c r="AM469">
        <v>1</v>
      </c>
      <c r="AN469">
        <v>1</v>
      </c>
      <c r="AO469">
        <v>1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</row>
    <row r="470" spans="3:50" ht="12.75">
      <c r="C470" t="s">
        <v>33</v>
      </c>
      <c r="F470">
        <v>317</v>
      </c>
      <c r="G470">
        <v>297</v>
      </c>
      <c r="H470">
        <v>289</v>
      </c>
      <c r="I470">
        <v>277</v>
      </c>
      <c r="J470" s="12">
        <v>271</v>
      </c>
      <c r="K470">
        <v>261</v>
      </c>
      <c r="L470">
        <v>263</v>
      </c>
      <c r="M470">
        <v>253</v>
      </c>
      <c r="N470">
        <v>243</v>
      </c>
      <c r="O470">
        <v>243</v>
      </c>
      <c r="P470">
        <v>245</v>
      </c>
      <c r="Q470">
        <v>273</v>
      </c>
      <c r="R470">
        <v>278</v>
      </c>
      <c r="S470">
        <v>267</v>
      </c>
      <c r="T470">
        <v>245</v>
      </c>
      <c r="U470">
        <v>212</v>
      </c>
      <c r="V470">
        <v>179</v>
      </c>
      <c r="W470">
        <v>158</v>
      </c>
      <c r="X470">
        <v>141</v>
      </c>
      <c r="Y470">
        <v>124</v>
      </c>
      <c r="Z470">
        <v>108</v>
      </c>
      <c r="AA470">
        <v>97</v>
      </c>
      <c r="AB470">
        <v>88</v>
      </c>
      <c r="AC470">
        <v>78</v>
      </c>
      <c r="AD470">
        <v>73</v>
      </c>
      <c r="AE470">
        <v>67</v>
      </c>
      <c r="AF470">
        <v>58</v>
      </c>
      <c r="AG470">
        <v>50</v>
      </c>
      <c r="AH470">
        <v>45</v>
      </c>
      <c r="AI470">
        <v>39</v>
      </c>
      <c r="AJ470">
        <v>34</v>
      </c>
      <c r="AK470">
        <v>29</v>
      </c>
      <c r="AL470">
        <v>24</v>
      </c>
      <c r="AM470">
        <v>22</v>
      </c>
      <c r="AN470">
        <v>20</v>
      </c>
      <c r="AO470">
        <v>18</v>
      </c>
      <c r="AP470">
        <v>16</v>
      </c>
      <c r="AQ470">
        <v>15</v>
      </c>
      <c r="AR470">
        <v>14</v>
      </c>
      <c r="AS470">
        <v>12</v>
      </c>
      <c r="AT470">
        <v>11</v>
      </c>
      <c r="AU470">
        <v>10</v>
      </c>
      <c r="AV470">
        <v>10</v>
      </c>
      <c r="AW470">
        <v>9</v>
      </c>
      <c r="AX470">
        <v>9</v>
      </c>
    </row>
    <row r="471" spans="3:50" ht="12.75">
      <c r="C471" t="s">
        <v>34</v>
      </c>
      <c r="F471">
        <v>37</v>
      </c>
      <c r="G471">
        <v>33</v>
      </c>
      <c r="H471">
        <v>37</v>
      </c>
      <c r="I471">
        <v>29</v>
      </c>
      <c r="J471" s="12">
        <v>29</v>
      </c>
      <c r="K471">
        <v>21</v>
      </c>
      <c r="L471">
        <v>7</v>
      </c>
      <c r="M471">
        <v>6</v>
      </c>
      <c r="N471">
        <v>8</v>
      </c>
      <c r="O471">
        <v>9</v>
      </c>
      <c r="P471">
        <v>12</v>
      </c>
      <c r="Q471">
        <v>10</v>
      </c>
      <c r="R471">
        <v>13</v>
      </c>
      <c r="S471">
        <v>22</v>
      </c>
      <c r="T471">
        <v>21</v>
      </c>
      <c r="U471">
        <v>17</v>
      </c>
      <c r="V471">
        <v>5</v>
      </c>
      <c r="W471">
        <v>5</v>
      </c>
      <c r="X471">
        <v>8</v>
      </c>
      <c r="Y471">
        <v>6</v>
      </c>
      <c r="Z471">
        <v>3</v>
      </c>
      <c r="AA471">
        <v>2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</row>
    <row r="472" spans="4:50" ht="12.75">
      <c r="D472" t="s">
        <v>36</v>
      </c>
      <c r="F472">
        <v>0</v>
      </c>
      <c r="G472">
        <v>0</v>
      </c>
      <c r="H472">
        <v>0</v>
      </c>
      <c r="I472">
        <v>0</v>
      </c>
      <c r="J472" s="1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</row>
    <row r="473" spans="4:50" ht="12.75">
      <c r="D473" t="s">
        <v>37</v>
      </c>
      <c r="F473">
        <v>4</v>
      </c>
      <c r="G473">
        <v>4</v>
      </c>
      <c r="H473">
        <v>4</v>
      </c>
      <c r="I473">
        <v>3</v>
      </c>
      <c r="J473" s="12">
        <v>6</v>
      </c>
      <c r="K473">
        <v>3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</row>
    <row r="474" spans="4:50" ht="12.75">
      <c r="D474" t="s">
        <v>38</v>
      </c>
      <c r="F474">
        <v>8</v>
      </c>
      <c r="G474">
        <v>14</v>
      </c>
      <c r="H474">
        <v>18</v>
      </c>
      <c r="I474">
        <v>13</v>
      </c>
      <c r="J474" s="12">
        <v>10</v>
      </c>
      <c r="K474">
        <v>6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</row>
    <row r="475" spans="4:50" ht="12.75">
      <c r="D475" t="s">
        <v>54</v>
      </c>
      <c r="F475">
        <v>0</v>
      </c>
      <c r="G475">
        <v>0</v>
      </c>
      <c r="H475">
        <v>0</v>
      </c>
      <c r="I475">
        <v>0</v>
      </c>
      <c r="J475" s="12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</row>
    <row r="476" spans="4:50" ht="12.75">
      <c r="D476" t="s">
        <v>55</v>
      </c>
      <c r="F476">
        <v>25</v>
      </c>
      <c r="G476">
        <v>16</v>
      </c>
      <c r="H476">
        <v>15</v>
      </c>
      <c r="I476">
        <v>13</v>
      </c>
      <c r="J476" s="12">
        <v>14</v>
      </c>
      <c r="K476">
        <v>12</v>
      </c>
      <c r="L476">
        <v>6</v>
      </c>
      <c r="M476">
        <v>6</v>
      </c>
      <c r="N476">
        <v>8</v>
      </c>
      <c r="O476">
        <v>9</v>
      </c>
      <c r="P476">
        <v>12</v>
      </c>
      <c r="Q476">
        <v>10</v>
      </c>
      <c r="R476">
        <v>13</v>
      </c>
      <c r="S476">
        <v>22</v>
      </c>
      <c r="T476">
        <v>21</v>
      </c>
      <c r="U476">
        <v>17</v>
      </c>
      <c r="V476">
        <v>5</v>
      </c>
      <c r="W476">
        <v>5</v>
      </c>
      <c r="X476">
        <v>8</v>
      </c>
      <c r="Y476">
        <v>6</v>
      </c>
      <c r="Z476">
        <v>3</v>
      </c>
      <c r="AA476">
        <v>2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</row>
    <row r="477" spans="3:50" ht="12.75">
      <c r="C477" t="s">
        <v>41</v>
      </c>
      <c r="F477">
        <v>35</v>
      </c>
      <c r="G477">
        <v>36</v>
      </c>
      <c r="H477">
        <v>35</v>
      </c>
      <c r="I477">
        <v>36</v>
      </c>
      <c r="J477" s="12">
        <v>38</v>
      </c>
      <c r="K477">
        <v>36</v>
      </c>
      <c r="L477">
        <v>35</v>
      </c>
      <c r="M477">
        <v>34</v>
      </c>
      <c r="N477">
        <v>32</v>
      </c>
      <c r="O477">
        <v>31</v>
      </c>
      <c r="P477">
        <v>29</v>
      </c>
      <c r="Q477">
        <v>28</v>
      </c>
      <c r="R477">
        <v>27</v>
      </c>
      <c r="S477">
        <v>25</v>
      </c>
      <c r="T477">
        <v>23</v>
      </c>
      <c r="U477">
        <v>22</v>
      </c>
      <c r="V477">
        <v>22</v>
      </c>
      <c r="W477">
        <v>21</v>
      </c>
      <c r="X477">
        <v>20</v>
      </c>
      <c r="Y477">
        <v>17</v>
      </c>
      <c r="Z477">
        <v>15</v>
      </c>
      <c r="AA477">
        <v>13</v>
      </c>
      <c r="AB477">
        <v>11</v>
      </c>
      <c r="AC477">
        <v>10</v>
      </c>
      <c r="AD477">
        <v>10</v>
      </c>
      <c r="AE477">
        <v>9</v>
      </c>
      <c r="AF477">
        <v>7</v>
      </c>
      <c r="AG477">
        <v>7</v>
      </c>
      <c r="AH477">
        <v>6</v>
      </c>
      <c r="AI477">
        <v>6</v>
      </c>
      <c r="AJ477">
        <v>6</v>
      </c>
      <c r="AK477">
        <v>5</v>
      </c>
      <c r="AL477">
        <v>5</v>
      </c>
      <c r="AM477">
        <v>5</v>
      </c>
      <c r="AN477">
        <v>5</v>
      </c>
      <c r="AO477">
        <v>5</v>
      </c>
      <c r="AP477">
        <v>4</v>
      </c>
      <c r="AQ477">
        <v>3</v>
      </c>
      <c r="AR477">
        <v>3</v>
      </c>
      <c r="AS477">
        <v>2</v>
      </c>
      <c r="AT477">
        <v>2</v>
      </c>
      <c r="AU477">
        <v>3</v>
      </c>
      <c r="AV477">
        <v>2</v>
      </c>
      <c r="AW477">
        <v>2</v>
      </c>
      <c r="AX477">
        <v>2</v>
      </c>
    </row>
    <row r="478" spans="3:50" ht="12.75">
      <c r="C478" t="s">
        <v>43</v>
      </c>
      <c r="F478">
        <v>17</v>
      </c>
      <c r="G478">
        <v>17</v>
      </c>
      <c r="H478">
        <v>17</v>
      </c>
      <c r="I478">
        <v>17</v>
      </c>
      <c r="J478" s="12">
        <v>16</v>
      </c>
      <c r="K478">
        <v>15</v>
      </c>
      <c r="L478">
        <v>15</v>
      </c>
      <c r="M478">
        <v>15</v>
      </c>
      <c r="N478">
        <v>15</v>
      </c>
      <c r="O478">
        <v>15</v>
      </c>
      <c r="P478">
        <v>14</v>
      </c>
      <c r="Q478">
        <v>13</v>
      </c>
      <c r="R478">
        <v>12</v>
      </c>
      <c r="S478">
        <v>11</v>
      </c>
      <c r="T478">
        <v>10</v>
      </c>
      <c r="U478">
        <v>10</v>
      </c>
      <c r="V478">
        <v>9</v>
      </c>
      <c r="W478">
        <v>9</v>
      </c>
      <c r="X478">
        <v>8</v>
      </c>
      <c r="Y478">
        <v>8</v>
      </c>
      <c r="Z478">
        <v>8</v>
      </c>
      <c r="AA478">
        <v>7</v>
      </c>
      <c r="AB478">
        <v>7</v>
      </c>
      <c r="AC478">
        <v>6</v>
      </c>
      <c r="AD478">
        <v>6</v>
      </c>
      <c r="AE478">
        <v>6</v>
      </c>
      <c r="AF478">
        <v>5</v>
      </c>
      <c r="AG478">
        <v>5</v>
      </c>
      <c r="AH478">
        <v>5</v>
      </c>
      <c r="AI478">
        <v>5</v>
      </c>
      <c r="AJ478">
        <v>4</v>
      </c>
      <c r="AK478">
        <v>4</v>
      </c>
      <c r="AL478">
        <v>4</v>
      </c>
      <c r="AM478">
        <v>4</v>
      </c>
      <c r="AN478">
        <v>3</v>
      </c>
      <c r="AO478">
        <v>3</v>
      </c>
      <c r="AP478">
        <v>2</v>
      </c>
      <c r="AQ478">
        <v>2</v>
      </c>
      <c r="AR478">
        <v>2</v>
      </c>
      <c r="AS478">
        <v>2</v>
      </c>
      <c r="AT478">
        <v>2</v>
      </c>
      <c r="AU478">
        <v>2</v>
      </c>
      <c r="AV478">
        <v>2</v>
      </c>
      <c r="AW478">
        <v>2</v>
      </c>
      <c r="AX478">
        <v>1</v>
      </c>
    </row>
    <row r="479" spans="3:50" ht="12.75">
      <c r="C479" t="s">
        <v>56</v>
      </c>
      <c r="F479">
        <v>0</v>
      </c>
      <c r="G479">
        <v>0</v>
      </c>
      <c r="H479">
        <v>0</v>
      </c>
      <c r="I479">
        <v>0</v>
      </c>
      <c r="J479" s="12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</row>
    <row r="480" ht="12.75">
      <c r="A480" t="s">
        <v>57</v>
      </c>
    </row>
    <row r="481" spans="1:50" ht="12.75">
      <c r="A481" t="s">
        <v>65</v>
      </c>
      <c r="F481">
        <v>0</v>
      </c>
      <c r="G481">
        <v>0</v>
      </c>
      <c r="H481">
        <v>0</v>
      </c>
      <c r="I481">
        <v>0</v>
      </c>
      <c r="J481" s="12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</row>
    <row r="482" spans="1:50" ht="12.75">
      <c r="A482" t="s">
        <v>59</v>
      </c>
      <c r="F482">
        <v>71</v>
      </c>
      <c r="G482">
        <v>71</v>
      </c>
      <c r="H482">
        <v>76</v>
      </c>
      <c r="I482">
        <v>54</v>
      </c>
      <c r="J482" s="12">
        <v>48</v>
      </c>
      <c r="K482">
        <v>26</v>
      </c>
      <c r="L482">
        <v>3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</row>
    <row r="483" spans="1:50" ht="12.75">
      <c r="A483" t="s">
        <v>60</v>
      </c>
      <c r="F483" s="10">
        <v>6533</v>
      </c>
      <c r="G483" s="10">
        <v>6415</v>
      </c>
      <c r="H483" s="10">
        <v>5552</v>
      </c>
      <c r="I483" s="10">
        <v>4703</v>
      </c>
      <c r="J483" s="13">
        <v>4293</v>
      </c>
      <c r="K483" s="10">
        <v>3979</v>
      </c>
      <c r="L483" s="10">
        <v>3862</v>
      </c>
      <c r="M483" s="10">
        <v>4061</v>
      </c>
      <c r="N483" s="10">
        <v>3591</v>
      </c>
      <c r="O483" s="10">
        <v>3346</v>
      </c>
      <c r="P483" s="10">
        <v>2912</v>
      </c>
      <c r="Q483" s="10">
        <v>2725</v>
      </c>
      <c r="R483" s="10">
        <v>2453</v>
      </c>
      <c r="S483" s="10">
        <v>2120</v>
      </c>
      <c r="T483" s="10">
        <v>1801</v>
      </c>
      <c r="U483" s="10">
        <v>1556</v>
      </c>
      <c r="V483" s="10">
        <v>1380</v>
      </c>
      <c r="W483" s="10">
        <v>1268</v>
      </c>
      <c r="X483" s="10">
        <v>1106</v>
      </c>
      <c r="Y483">
        <v>973</v>
      </c>
      <c r="Z483">
        <v>865</v>
      </c>
      <c r="AA483">
        <v>748</v>
      </c>
      <c r="AB483">
        <v>573</v>
      </c>
      <c r="AC483">
        <v>447</v>
      </c>
      <c r="AD483">
        <v>326</v>
      </c>
      <c r="AE483">
        <v>247</v>
      </c>
      <c r="AF483">
        <v>198</v>
      </c>
      <c r="AG483">
        <v>148</v>
      </c>
      <c r="AH483">
        <v>115</v>
      </c>
      <c r="AI483">
        <v>94</v>
      </c>
      <c r="AJ483">
        <v>71</v>
      </c>
      <c r="AK483">
        <v>51</v>
      </c>
      <c r="AL483">
        <v>42</v>
      </c>
      <c r="AM483">
        <v>35</v>
      </c>
      <c r="AN483">
        <v>28</v>
      </c>
      <c r="AO483">
        <v>25</v>
      </c>
      <c r="AP483">
        <v>21</v>
      </c>
      <c r="AQ483">
        <v>16</v>
      </c>
      <c r="AR483">
        <v>6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</row>
    <row r="485" spans="1:50" ht="12.75">
      <c r="A485" t="s">
        <v>79</v>
      </c>
      <c r="F485" s="10">
        <v>115210</v>
      </c>
      <c r="G485" s="10">
        <v>110442</v>
      </c>
      <c r="H485" s="10">
        <v>105730</v>
      </c>
      <c r="I485" s="10">
        <v>101526</v>
      </c>
      <c r="J485" s="13">
        <v>95269</v>
      </c>
      <c r="K485" s="10">
        <v>90517</v>
      </c>
      <c r="L485" s="10">
        <v>89547</v>
      </c>
      <c r="M485" s="10">
        <v>84485</v>
      </c>
      <c r="N485" s="10">
        <v>79587</v>
      </c>
      <c r="O485" s="10">
        <v>74082</v>
      </c>
      <c r="P485" s="10">
        <v>67922</v>
      </c>
      <c r="Q485" s="10">
        <v>65445</v>
      </c>
      <c r="R485" s="10">
        <v>61998</v>
      </c>
      <c r="S485" s="10">
        <v>58028</v>
      </c>
      <c r="T485" s="10">
        <v>52623</v>
      </c>
      <c r="U485" s="10">
        <v>45526</v>
      </c>
      <c r="V485" s="10">
        <v>40461</v>
      </c>
      <c r="W485" s="10">
        <v>36329</v>
      </c>
      <c r="X485" s="10">
        <v>34457</v>
      </c>
      <c r="Y485" s="10">
        <v>31603</v>
      </c>
      <c r="Z485" s="10">
        <v>28785</v>
      </c>
      <c r="AA485" s="10">
        <v>26467</v>
      </c>
      <c r="AB485" s="10">
        <v>23223</v>
      </c>
      <c r="AC485" s="10">
        <v>21336</v>
      </c>
      <c r="AD485" s="10">
        <v>19023</v>
      </c>
      <c r="AE485" s="10">
        <v>16247</v>
      </c>
      <c r="AF485" s="10">
        <v>14163</v>
      </c>
      <c r="AG485" s="10">
        <v>11545</v>
      </c>
      <c r="AH485" s="10">
        <v>9805</v>
      </c>
      <c r="AI485" s="10">
        <v>8494</v>
      </c>
      <c r="AJ485" s="10">
        <v>7186</v>
      </c>
      <c r="AK485" s="10">
        <v>6156</v>
      </c>
      <c r="AL485" s="10">
        <v>5314</v>
      </c>
      <c r="AM485" s="10">
        <v>4558</v>
      </c>
      <c r="AN485" s="10">
        <v>4040</v>
      </c>
      <c r="AO485" s="10">
        <v>3416</v>
      </c>
      <c r="AP485" s="10">
        <v>2855</v>
      </c>
      <c r="AQ485" s="10">
        <v>2237</v>
      </c>
      <c r="AR485" s="10">
        <v>1735</v>
      </c>
      <c r="AS485" s="10">
        <v>1410</v>
      </c>
      <c r="AT485" s="10">
        <v>1170</v>
      </c>
      <c r="AU485" s="10">
        <v>1011</v>
      </c>
      <c r="AV485">
        <v>877</v>
      </c>
      <c r="AW485">
        <v>842</v>
      </c>
      <c r="AX485">
        <v>812</v>
      </c>
    </row>
    <row r="487" spans="1:50" ht="12.75">
      <c r="A487" t="s">
        <v>21</v>
      </c>
      <c r="F487" s="10">
        <v>45188</v>
      </c>
      <c r="G487" s="10">
        <v>43211</v>
      </c>
      <c r="H487" s="10">
        <v>42165</v>
      </c>
      <c r="I487" s="10">
        <v>40931</v>
      </c>
      <c r="J487" s="13">
        <v>40965</v>
      </c>
      <c r="K487" s="10">
        <v>40547</v>
      </c>
      <c r="L487" s="10">
        <v>39747</v>
      </c>
      <c r="M487" s="10">
        <v>35822</v>
      </c>
      <c r="N487" s="10">
        <v>33374</v>
      </c>
      <c r="O487" s="10">
        <v>31630</v>
      </c>
      <c r="P487" s="10">
        <v>27416</v>
      </c>
      <c r="Q487" s="10">
        <v>27848</v>
      </c>
      <c r="R487" s="10">
        <v>27505</v>
      </c>
      <c r="S487" s="10">
        <v>26765</v>
      </c>
      <c r="T487" s="10">
        <v>25754</v>
      </c>
      <c r="U487" s="10">
        <v>21014</v>
      </c>
      <c r="V487" s="10">
        <v>19452</v>
      </c>
      <c r="W487" s="10">
        <v>16699</v>
      </c>
      <c r="X487" s="10">
        <v>16413</v>
      </c>
      <c r="Y487" s="10">
        <v>14964</v>
      </c>
      <c r="Z487" s="10">
        <v>13301</v>
      </c>
      <c r="AA487" s="10">
        <v>12205</v>
      </c>
      <c r="AB487" s="10">
        <v>10073</v>
      </c>
      <c r="AC487" s="10">
        <v>9050</v>
      </c>
      <c r="AD487" s="10">
        <v>8089</v>
      </c>
      <c r="AE487" s="10">
        <v>6935</v>
      </c>
      <c r="AF487" s="10">
        <v>6347</v>
      </c>
      <c r="AG487" s="10">
        <v>5119</v>
      </c>
      <c r="AH487" s="10">
        <v>4444</v>
      </c>
      <c r="AI487" s="10">
        <v>3818</v>
      </c>
      <c r="AJ487" s="10">
        <v>3427</v>
      </c>
      <c r="AK487" s="10">
        <v>3339</v>
      </c>
      <c r="AL487" s="10">
        <v>2897</v>
      </c>
      <c r="AM487" s="10">
        <v>2483</v>
      </c>
      <c r="AN487" s="10">
        <v>2304</v>
      </c>
      <c r="AO487" s="10">
        <v>2047</v>
      </c>
      <c r="AP487" s="10">
        <v>1695</v>
      </c>
      <c r="AQ487" s="10">
        <v>1229</v>
      </c>
      <c r="AR487" s="10">
        <v>1187</v>
      </c>
      <c r="AS487">
        <v>908</v>
      </c>
      <c r="AT487">
        <v>768</v>
      </c>
      <c r="AU487">
        <v>681</v>
      </c>
      <c r="AV487">
        <v>604</v>
      </c>
      <c r="AW487">
        <v>654</v>
      </c>
      <c r="AX487">
        <v>679</v>
      </c>
    </row>
    <row r="488" spans="2:50" ht="12.75">
      <c r="B488" t="s">
        <v>22</v>
      </c>
      <c r="F488" s="10">
        <v>40985</v>
      </c>
      <c r="G488" s="10">
        <v>39192</v>
      </c>
      <c r="H488" s="10">
        <v>38152</v>
      </c>
      <c r="I488" s="10">
        <v>36927</v>
      </c>
      <c r="J488" s="13">
        <v>36449</v>
      </c>
      <c r="K488" s="10">
        <v>35581</v>
      </c>
      <c r="L488" s="10">
        <v>34785</v>
      </c>
      <c r="M488" s="10">
        <v>30319</v>
      </c>
      <c r="N488" s="10">
        <v>28170</v>
      </c>
      <c r="O488" s="10">
        <v>26641</v>
      </c>
      <c r="P488" s="10">
        <v>23254</v>
      </c>
      <c r="Q488" s="10">
        <v>23001</v>
      </c>
      <c r="R488" s="10">
        <v>22995</v>
      </c>
      <c r="S488" s="10">
        <v>22605</v>
      </c>
      <c r="T488" s="10">
        <v>21960</v>
      </c>
      <c r="U488" s="10">
        <v>18079</v>
      </c>
      <c r="V488" s="10">
        <v>16877</v>
      </c>
      <c r="W488" s="10">
        <v>14603</v>
      </c>
      <c r="X488" s="10">
        <v>14382</v>
      </c>
      <c r="Y488" s="10">
        <v>13105</v>
      </c>
      <c r="Z488" s="10">
        <v>11723</v>
      </c>
      <c r="AA488" s="10">
        <v>10822</v>
      </c>
      <c r="AB488" s="10">
        <v>8983</v>
      </c>
      <c r="AC488" s="10">
        <v>8115</v>
      </c>
      <c r="AD488" s="10">
        <v>7291</v>
      </c>
      <c r="AE488" s="10">
        <v>6282</v>
      </c>
      <c r="AF488" s="10">
        <v>5775</v>
      </c>
      <c r="AG488" s="10">
        <v>4679</v>
      </c>
      <c r="AH488" s="10">
        <v>4021</v>
      </c>
      <c r="AI488" s="10">
        <v>3438</v>
      </c>
      <c r="AJ488" s="10">
        <v>3093</v>
      </c>
      <c r="AK488" s="10">
        <v>3042</v>
      </c>
      <c r="AL488" s="10">
        <v>2644</v>
      </c>
      <c r="AM488" s="10">
        <v>2265</v>
      </c>
      <c r="AN488" s="10">
        <v>2111</v>
      </c>
      <c r="AO488" s="10">
        <v>1885</v>
      </c>
      <c r="AP488" s="10">
        <v>1555</v>
      </c>
      <c r="AQ488" s="10">
        <v>1116</v>
      </c>
      <c r="AR488" s="10">
        <v>1094</v>
      </c>
      <c r="AS488">
        <v>829</v>
      </c>
      <c r="AT488">
        <v>696</v>
      </c>
      <c r="AU488">
        <v>619</v>
      </c>
      <c r="AV488">
        <v>550</v>
      </c>
      <c r="AW488">
        <v>601</v>
      </c>
      <c r="AX488">
        <v>627</v>
      </c>
    </row>
    <row r="489" spans="3:50" ht="12.75">
      <c r="C489" t="s">
        <v>23</v>
      </c>
      <c r="F489" s="10">
        <v>31948</v>
      </c>
      <c r="G489" s="10">
        <v>30464</v>
      </c>
      <c r="H489" s="10">
        <v>29512</v>
      </c>
      <c r="I489" s="10">
        <v>28846</v>
      </c>
      <c r="J489" s="13">
        <v>28592</v>
      </c>
      <c r="K489" s="10">
        <v>27426</v>
      </c>
      <c r="L489" s="10">
        <v>26848</v>
      </c>
      <c r="M489" s="10">
        <v>22885</v>
      </c>
      <c r="N489" s="10">
        <v>21175</v>
      </c>
      <c r="O489" s="10">
        <v>20813</v>
      </c>
      <c r="P489" s="10">
        <v>18885</v>
      </c>
      <c r="Q489" s="10">
        <v>19578</v>
      </c>
      <c r="R489" s="10">
        <v>19678</v>
      </c>
      <c r="S489" s="10">
        <v>19455</v>
      </c>
      <c r="T489" s="10">
        <v>19021</v>
      </c>
      <c r="U489" s="10">
        <v>15768</v>
      </c>
      <c r="V489" s="10">
        <v>14830</v>
      </c>
      <c r="W489" s="10">
        <v>12935</v>
      </c>
      <c r="X489" s="10">
        <v>13021</v>
      </c>
      <c r="Y489" s="10">
        <v>12075</v>
      </c>
      <c r="Z489" s="10">
        <v>10963</v>
      </c>
      <c r="AA489" s="10">
        <v>10243</v>
      </c>
      <c r="AB489" s="10">
        <v>8586</v>
      </c>
      <c r="AC489" s="10">
        <v>7819</v>
      </c>
      <c r="AD489" s="10">
        <v>7071</v>
      </c>
      <c r="AE489" s="10">
        <v>6125</v>
      </c>
      <c r="AF489" s="10">
        <v>5656</v>
      </c>
      <c r="AG489" s="10">
        <v>4599</v>
      </c>
      <c r="AH489" s="10">
        <v>3964</v>
      </c>
      <c r="AI489" s="10">
        <v>3397</v>
      </c>
      <c r="AJ489" s="10">
        <v>3063</v>
      </c>
      <c r="AK489" s="10">
        <v>3017</v>
      </c>
      <c r="AL489" s="10">
        <v>2626</v>
      </c>
      <c r="AM489" s="10">
        <v>2253</v>
      </c>
      <c r="AN489" s="10">
        <v>2102</v>
      </c>
      <c r="AO489" s="10">
        <v>1878</v>
      </c>
      <c r="AP489" s="10">
        <v>1550</v>
      </c>
      <c r="AQ489" s="10">
        <v>1113</v>
      </c>
      <c r="AR489" s="10">
        <v>1092</v>
      </c>
      <c r="AS489">
        <v>828</v>
      </c>
      <c r="AT489">
        <v>696</v>
      </c>
      <c r="AU489">
        <v>619</v>
      </c>
      <c r="AV489">
        <v>550</v>
      </c>
      <c r="AW489">
        <v>601</v>
      </c>
      <c r="AX489">
        <v>627</v>
      </c>
    </row>
    <row r="490" spans="3:50" ht="12.75">
      <c r="C490" t="s">
        <v>24</v>
      </c>
      <c r="F490" s="10">
        <v>9038</v>
      </c>
      <c r="G490" s="10">
        <v>8729</v>
      </c>
      <c r="H490" s="10">
        <v>8640</v>
      </c>
      <c r="I490" s="10">
        <v>8081</v>
      </c>
      <c r="J490" s="13">
        <v>7857</v>
      </c>
      <c r="K490" s="10">
        <v>8155</v>
      </c>
      <c r="L490" s="10">
        <v>7936</v>
      </c>
      <c r="M490" s="10">
        <v>7434</v>
      </c>
      <c r="N490" s="10">
        <v>6996</v>
      </c>
      <c r="O490" s="10">
        <v>5828</v>
      </c>
      <c r="P490" s="10">
        <v>4370</v>
      </c>
      <c r="Q490" s="10">
        <v>3423</v>
      </c>
      <c r="R490" s="10">
        <v>3317</v>
      </c>
      <c r="S490" s="10">
        <v>3149</v>
      </c>
      <c r="T490" s="10">
        <v>2939</v>
      </c>
      <c r="U490" s="10">
        <v>2311</v>
      </c>
      <c r="V490" s="10">
        <v>2047</v>
      </c>
      <c r="W490" s="10">
        <v>1668</v>
      </c>
      <c r="X490" s="10">
        <v>1361</v>
      </c>
      <c r="Y490" s="10">
        <v>1030</v>
      </c>
      <c r="Z490">
        <v>760</v>
      </c>
      <c r="AA490">
        <v>579</v>
      </c>
      <c r="AB490">
        <v>397</v>
      </c>
      <c r="AC490">
        <v>296</v>
      </c>
      <c r="AD490">
        <v>220</v>
      </c>
      <c r="AE490">
        <v>156</v>
      </c>
      <c r="AF490">
        <v>119</v>
      </c>
      <c r="AG490">
        <v>80</v>
      </c>
      <c r="AH490">
        <v>57</v>
      </c>
      <c r="AI490">
        <v>41</v>
      </c>
      <c r="AJ490">
        <v>30</v>
      </c>
      <c r="AK490">
        <v>25</v>
      </c>
      <c r="AL490">
        <v>18</v>
      </c>
      <c r="AM490">
        <v>13</v>
      </c>
      <c r="AN490">
        <v>10</v>
      </c>
      <c r="AO490">
        <v>7</v>
      </c>
      <c r="AP490">
        <v>5</v>
      </c>
      <c r="AQ490">
        <v>3</v>
      </c>
      <c r="AR490">
        <v>2</v>
      </c>
      <c r="AS490">
        <v>2</v>
      </c>
      <c r="AT490">
        <v>0</v>
      </c>
      <c r="AU490">
        <v>0</v>
      </c>
      <c r="AV490">
        <v>0</v>
      </c>
      <c r="AW490">
        <v>0</v>
      </c>
      <c r="AX490">
        <v>0</v>
      </c>
    </row>
    <row r="491" spans="2:50" ht="12.75">
      <c r="B491" t="s">
        <v>25</v>
      </c>
      <c r="F491" s="10">
        <v>4203</v>
      </c>
      <c r="G491" s="10">
        <v>4019</v>
      </c>
      <c r="H491" s="10">
        <v>4013</v>
      </c>
      <c r="I491" s="10">
        <v>4003</v>
      </c>
      <c r="J491" s="13">
        <v>4516</v>
      </c>
      <c r="K491" s="10">
        <v>4966</v>
      </c>
      <c r="L491" s="10">
        <v>4963</v>
      </c>
      <c r="M491" s="10">
        <v>5503</v>
      </c>
      <c r="N491" s="10">
        <v>5204</v>
      </c>
      <c r="O491" s="10">
        <v>4989</v>
      </c>
      <c r="P491" s="10">
        <v>4162</v>
      </c>
      <c r="Q491" s="10">
        <v>4847</v>
      </c>
      <c r="R491" s="10">
        <v>4510</v>
      </c>
      <c r="S491" s="10">
        <v>4160</v>
      </c>
      <c r="T491" s="10">
        <v>3794</v>
      </c>
      <c r="U491" s="10">
        <v>2935</v>
      </c>
      <c r="V491" s="10">
        <v>2575</v>
      </c>
      <c r="W491" s="10">
        <v>2096</v>
      </c>
      <c r="X491" s="10">
        <v>2031</v>
      </c>
      <c r="Y491" s="10">
        <v>1859</v>
      </c>
      <c r="Z491" s="10">
        <v>1578</v>
      </c>
      <c r="AA491" s="10">
        <v>1383</v>
      </c>
      <c r="AB491" s="10">
        <v>1090</v>
      </c>
      <c r="AC491">
        <v>935</v>
      </c>
      <c r="AD491">
        <v>799</v>
      </c>
      <c r="AE491">
        <v>654</v>
      </c>
      <c r="AF491">
        <v>572</v>
      </c>
      <c r="AG491">
        <v>440</v>
      </c>
      <c r="AH491">
        <v>422</v>
      </c>
      <c r="AI491">
        <v>380</v>
      </c>
      <c r="AJ491">
        <v>334</v>
      </c>
      <c r="AK491">
        <v>297</v>
      </c>
      <c r="AL491">
        <v>253</v>
      </c>
      <c r="AM491">
        <v>218</v>
      </c>
      <c r="AN491">
        <v>193</v>
      </c>
      <c r="AO491">
        <v>162</v>
      </c>
      <c r="AP491">
        <v>139</v>
      </c>
      <c r="AQ491">
        <v>113</v>
      </c>
      <c r="AR491">
        <v>93</v>
      </c>
      <c r="AS491">
        <v>79</v>
      </c>
      <c r="AT491">
        <v>72</v>
      </c>
      <c r="AU491">
        <v>62</v>
      </c>
      <c r="AV491">
        <v>54</v>
      </c>
      <c r="AW491">
        <v>53</v>
      </c>
      <c r="AX491">
        <v>51</v>
      </c>
    </row>
    <row r="492" spans="3:50" ht="12.75">
      <c r="C492" t="s">
        <v>26</v>
      </c>
      <c r="F492">
        <v>0</v>
      </c>
      <c r="G492">
        <v>0</v>
      </c>
      <c r="H492">
        <v>0</v>
      </c>
      <c r="I492">
        <v>0</v>
      </c>
      <c r="J492" s="1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</row>
    <row r="493" ht="12.75">
      <c r="C493" t="s">
        <v>80</v>
      </c>
    </row>
    <row r="494" spans="3:50" ht="12.75">
      <c r="C494" t="s">
        <v>29</v>
      </c>
      <c r="F494" s="10">
        <v>4203</v>
      </c>
      <c r="G494" s="10">
        <v>4019</v>
      </c>
      <c r="H494" s="10">
        <v>4013</v>
      </c>
      <c r="I494" s="10">
        <v>4003</v>
      </c>
      <c r="J494" s="13">
        <v>4516</v>
      </c>
      <c r="K494" s="10">
        <v>4966</v>
      </c>
      <c r="L494" s="10">
        <v>4963</v>
      </c>
      <c r="M494" s="10">
        <v>5503</v>
      </c>
      <c r="N494" s="10">
        <v>5204</v>
      </c>
      <c r="O494" s="10">
        <v>4989</v>
      </c>
      <c r="P494" s="10">
        <v>4162</v>
      </c>
      <c r="Q494" s="10">
        <v>4847</v>
      </c>
      <c r="R494" s="10">
        <v>4510</v>
      </c>
      <c r="S494" s="10">
        <v>4160</v>
      </c>
      <c r="T494" s="10">
        <v>3794</v>
      </c>
      <c r="U494" s="10">
        <v>2935</v>
      </c>
      <c r="V494" s="10">
        <v>2575</v>
      </c>
      <c r="W494" s="10">
        <v>2096</v>
      </c>
      <c r="X494" s="10">
        <v>2031</v>
      </c>
      <c r="Y494" s="10">
        <v>1859</v>
      </c>
      <c r="Z494" s="10">
        <v>1578</v>
      </c>
      <c r="AA494" s="10">
        <v>1383</v>
      </c>
      <c r="AB494" s="10">
        <v>1090</v>
      </c>
      <c r="AC494">
        <v>935</v>
      </c>
      <c r="AD494">
        <v>799</v>
      </c>
      <c r="AE494">
        <v>654</v>
      </c>
      <c r="AF494">
        <v>572</v>
      </c>
      <c r="AG494">
        <v>440</v>
      </c>
      <c r="AH494">
        <v>422</v>
      </c>
      <c r="AI494">
        <v>380</v>
      </c>
      <c r="AJ494">
        <v>334</v>
      </c>
      <c r="AK494">
        <v>297</v>
      </c>
      <c r="AL494">
        <v>253</v>
      </c>
      <c r="AM494">
        <v>218</v>
      </c>
      <c r="AN494">
        <v>193</v>
      </c>
      <c r="AO494">
        <v>162</v>
      </c>
      <c r="AP494">
        <v>139</v>
      </c>
      <c r="AQ494">
        <v>113</v>
      </c>
      <c r="AR494">
        <v>93</v>
      </c>
      <c r="AS494">
        <v>79</v>
      </c>
      <c r="AT494">
        <v>72</v>
      </c>
      <c r="AU494">
        <v>62</v>
      </c>
      <c r="AV494">
        <v>54</v>
      </c>
      <c r="AW494">
        <v>53</v>
      </c>
      <c r="AX494">
        <v>51</v>
      </c>
    </row>
    <row r="496" spans="1:50" ht="12.75">
      <c r="A496" t="s">
        <v>30</v>
      </c>
      <c r="F496" s="10">
        <v>70022</v>
      </c>
      <c r="G496" s="10">
        <v>67231</v>
      </c>
      <c r="H496" s="10">
        <v>63565</v>
      </c>
      <c r="I496" s="10">
        <v>60595</v>
      </c>
      <c r="J496" s="13">
        <v>54305</v>
      </c>
      <c r="K496" s="10">
        <v>49971</v>
      </c>
      <c r="L496" s="10">
        <v>49800</v>
      </c>
      <c r="M496" s="10">
        <v>48663</v>
      </c>
      <c r="N496" s="10">
        <v>46213</v>
      </c>
      <c r="O496" s="10">
        <v>42452</v>
      </c>
      <c r="P496" s="10">
        <v>40506</v>
      </c>
      <c r="Q496" s="10">
        <v>37598</v>
      </c>
      <c r="R496" s="10">
        <v>34493</v>
      </c>
      <c r="S496" s="10">
        <v>31263</v>
      </c>
      <c r="T496" s="10">
        <v>26869</v>
      </c>
      <c r="U496" s="10">
        <v>24512</v>
      </c>
      <c r="V496" s="10">
        <v>21009</v>
      </c>
      <c r="W496" s="10">
        <v>19631</v>
      </c>
      <c r="X496" s="10">
        <v>18044</v>
      </c>
      <c r="Y496" s="10">
        <v>16639</v>
      </c>
      <c r="Z496" s="10">
        <v>15484</v>
      </c>
      <c r="AA496" s="10">
        <v>14262</v>
      </c>
      <c r="AB496" s="10">
        <v>13150</v>
      </c>
      <c r="AC496" s="10">
        <v>12285</v>
      </c>
      <c r="AD496" s="10">
        <v>10934</v>
      </c>
      <c r="AE496" s="10">
        <v>9311</v>
      </c>
      <c r="AF496" s="10">
        <v>7816</v>
      </c>
      <c r="AG496" s="10">
        <v>6426</v>
      </c>
      <c r="AH496" s="10">
        <v>5361</v>
      </c>
      <c r="AI496" s="10">
        <v>4676</v>
      </c>
      <c r="AJ496" s="10">
        <v>3760</v>
      </c>
      <c r="AK496" s="10">
        <v>2817</v>
      </c>
      <c r="AL496" s="10">
        <v>2417</v>
      </c>
      <c r="AM496" s="10">
        <v>2075</v>
      </c>
      <c r="AN496" s="10">
        <v>1736</v>
      </c>
      <c r="AO496" s="10">
        <v>1369</v>
      </c>
      <c r="AP496" s="10">
        <v>1161</v>
      </c>
      <c r="AQ496" s="10">
        <v>1008</v>
      </c>
      <c r="AR496">
        <v>548</v>
      </c>
      <c r="AS496">
        <v>502</v>
      </c>
      <c r="AT496">
        <v>402</v>
      </c>
      <c r="AU496">
        <v>330</v>
      </c>
      <c r="AV496">
        <v>273</v>
      </c>
      <c r="AW496">
        <v>188</v>
      </c>
      <c r="AX496">
        <v>133</v>
      </c>
    </row>
    <row r="497" spans="2:50" ht="12.75">
      <c r="B497" t="s">
        <v>31</v>
      </c>
      <c r="F497" s="10">
        <v>48393</v>
      </c>
      <c r="G497" s="10">
        <v>46494</v>
      </c>
      <c r="H497" s="10">
        <v>44636</v>
      </c>
      <c r="I497" s="10">
        <v>42173</v>
      </c>
      <c r="J497" s="13">
        <v>36542</v>
      </c>
      <c r="K497" s="10">
        <v>33015</v>
      </c>
      <c r="L497" s="10">
        <v>33353</v>
      </c>
      <c r="M497" s="10">
        <v>32652</v>
      </c>
      <c r="N497" s="10">
        <v>30676</v>
      </c>
      <c r="O497" s="10">
        <v>27408</v>
      </c>
      <c r="P497" s="10">
        <v>25944</v>
      </c>
      <c r="Q497" s="10">
        <v>23826</v>
      </c>
      <c r="R497" s="10">
        <v>21244</v>
      </c>
      <c r="S497" s="10">
        <v>18696</v>
      </c>
      <c r="T497" s="10">
        <v>16300</v>
      </c>
      <c r="U497" s="10">
        <v>15376</v>
      </c>
      <c r="V497" s="10">
        <v>12531</v>
      </c>
      <c r="W497" s="10">
        <v>11442</v>
      </c>
      <c r="X497" s="10">
        <v>10633</v>
      </c>
      <c r="Y497" s="10">
        <v>9709</v>
      </c>
      <c r="Z497" s="10">
        <v>8843</v>
      </c>
      <c r="AA497" s="10">
        <v>8153</v>
      </c>
      <c r="AB497" s="10">
        <v>7553</v>
      </c>
      <c r="AC497" s="10">
        <v>7228</v>
      </c>
      <c r="AD497" s="10">
        <v>6384</v>
      </c>
      <c r="AE497" s="10">
        <v>5524</v>
      </c>
      <c r="AF497" s="10">
        <v>4599</v>
      </c>
      <c r="AG497" s="10">
        <v>3837</v>
      </c>
      <c r="AH497" s="10">
        <v>3369</v>
      </c>
      <c r="AI497" s="10">
        <v>2746</v>
      </c>
      <c r="AJ497" s="10">
        <v>2256</v>
      </c>
      <c r="AK497" s="10">
        <v>1605</v>
      </c>
      <c r="AL497" s="10">
        <v>1399</v>
      </c>
      <c r="AM497" s="10">
        <v>1266</v>
      </c>
      <c r="AN497" s="10">
        <v>1045</v>
      </c>
      <c r="AO497">
        <v>861</v>
      </c>
      <c r="AP497">
        <v>737</v>
      </c>
      <c r="AQ497">
        <v>614</v>
      </c>
      <c r="AR497">
        <v>277</v>
      </c>
      <c r="AS497">
        <v>222</v>
      </c>
      <c r="AT497">
        <v>198</v>
      </c>
      <c r="AU497">
        <v>190</v>
      </c>
      <c r="AV497">
        <v>151</v>
      </c>
      <c r="AW497">
        <v>100</v>
      </c>
      <c r="AX497">
        <v>67</v>
      </c>
    </row>
    <row r="498" spans="3:50" ht="12.75">
      <c r="C498" t="s">
        <v>32</v>
      </c>
      <c r="F498" s="10">
        <v>16005</v>
      </c>
      <c r="G498" s="10">
        <v>14899</v>
      </c>
      <c r="H498" s="10">
        <v>14100</v>
      </c>
      <c r="I498" s="10">
        <v>12633</v>
      </c>
      <c r="J498" s="13">
        <v>10273</v>
      </c>
      <c r="K498" s="10">
        <v>9130</v>
      </c>
      <c r="L498" s="10">
        <v>10495</v>
      </c>
      <c r="M498" s="10">
        <v>10051</v>
      </c>
      <c r="N498" s="10">
        <v>8507</v>
      </c>
      <c r="O498" s="10">
        <v>6739</v>
      </c>
      <c r="P498" s="10">
        <v>5642</v>
      </c>
      <c r="Q498" s="10">
        <v>3990</v>
      </c>
      <c r="R498" s="10">
        <v>2888</v>
      </c>
      <c r="S498" s="10">
        <v>1962</v>
      </c>
      <c r="T498" s="10">
        <v>1700</v>
      </c>
      <c r="U498" s="10">
        <v>2503</v>
      </c>
      <c r="V498">
        <v>732</v>
      </c>
      <c r="W498">
        <v>499</v>
      </c>
      <c r="X498">
        <v>458</v>
      </c>
      <c r="Y498">
        <v>454</v>
      </c>
      <c r="Z498">
        <v>423</v>
      </c>
      <c r="AA498">
        <v>392</v>
      </c>
      <c r="AB498">
        <v>367</v>
      </c>
      <c r="AC498">
        <v>337</v>
      </c>
      <c r="AD498">
        <v>307</v>
      </c>
      <c r="AE498">
        <v>283</v>
      </c>
      <c r="AF498">
        <v>268</v>
      </c>
      <c r="AG498">
        <v>267</v>
      </c>
      <c r="AH498">
        <v>260</v>
      </c>
      <c r="AI498">
        <v>220</v>
      </c>
      <c r="AJ498">
        <v>200</v>
      </c>
      <c r="AK498">
        <v>165</v>
      </c>
      <c r="AL498">
        <v>120</v>
      </c>
      <c r="AM498">
        <v>121</v>
      </c>
      <c r="AN498">
        <v>143</v>
      </c>
      <c r="AO498">
        <v>217</v>
      </c>
      <c r="AP498">
        <v>244</v>
      </c>
      <c r="AQ498">
        <v>190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</row>
    <row r="499" spans="3:50" ht="12.75">
      <c r="C499" t="s">
        <v>33</v>
      </c>
      <c r="F499">
        <v>0</v>
      </c>
      <c r="G499">
        <v>0</v>
      </c>
      <c r="H499">
        <v>0</v>
      </c>
      <c r="I499">
        <v>0</v>
      </c>
      <c r="J499" s="12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</row>
    <row r="500" spans="3:50" ht="12.75">
      <c r="C500" t="s">
        <v>34</v>
      </c>
      <c r="F500" s="10">
        <v>29671</v>
      </c>
      <c r="G500" s="10">
        <v>29059</v>
      </c>
      <c r="H500" s="10">
        <v>28347</v>
      </c>
      <c r="I500" s="10">
        <v>27492</v>
      </c>
      <c r="J500" s="13">
        <v>24392</v>
      </c>
      <c r="K500" s="10">
        <v>22119</v>
      </c>
      <c r="L500" s="10">
        <v>21175</v>
      </c>
      <c r="M500" s="10">
        <v>20986</v>
      </c>
      <c r="N500" s="10">
        <v>20557</v>
      </c>
      <c r="O500" s="10">
        <v>19139</v>
      </c>
      <c r="P500" s="10">
        <v>18821</v>
      </c>
      <c r="Q500" s="10">
        <v>18491</v>
      </c>
      <c r="R500" s="10">
        <v>17153</v>
      </c>
      <c r="S500" s="10">
        <v>15620</v>
      </c>
      <c r="T500" s="10">
        <v>13604</v>
      </c>
      <c r="U500" s="10">
        <v>11947</v>
      </c>
      <c r="V500" s="10">
        <v>10881</v>
      </c>
      <c r="W500" s="10">
        <v>10069</v>
      </c>
      <c r="X500" s="10">
        <v>9363</v>
      </c>
      <c r="Y500" s="10">
        <v>8531</v>
      </c>
      <c r="Z500" s="10">
        <v>7764</v>
      </c>
      <c r="AA500" s="10">
        <v>7207</v>
      </c>
      <c r="AB500" s="10">
        <v>6703</v>
      </c>
      <c r="AC500" s="10">
        <v>6480</v>
      </c>
      <c r="AD500" s="10">
        <v>5713</v>
      </c>
      <c r="AE500" s="10">
        <v>4931</v>
      </c>
      <c r="AF500" s="10">
        <v>4044</v>
      </c>
      <c r="AG500" s="10">
        <v>3342</v>
      </c>
      <c r="AH500" s="10">
        <v>2882</v>
      </c>
      <c r="AI500" s="10">
        <v>2350</v>
      </c>
      <c r="AJ500" s="10">
        <v>1913</v>
      </c>
      <c r="AK500" s="10">
        <v>1318</v>
      </c>
      <c r="AL500" s="10">
        <v>1179</v>
      </c>
      <c r="AM500" s="10">
        <v>1062</v>
      </c>
      <c r="AN500">
        <v>843</v>
      </c>
      <c r="AO500">
        <v>601</v>
      </c>
      <c r="AP500">
        <v>457</v>
      </c>
      <c r="AQ500">
        <v>393</v>
      </c>
      <c r="AR500">
        <v>258</v>
      </c>
      <c r="AS500">
        <v>215</v>
      </c>
      <c r="AT500">
        <v>198</v>
      </c>
      <c r="AU500">
        <v>190</v>
      </c>
      <c r="AV500">
        <v>151</v>
      </c>
      <c r="AW500">
        <v>100</v>
      </c>
      <c r="AX500">
        <v>67</v>
      </c>
    </row>
    <row r="501" spans="4:50" ht="12.75">
      <c r="D501" t="s">
        <v>36</v>
      </c>
      <c r="F501" s="10">
        <v>29668</v>
      </c>
      <c r="G501" s="10">
        <v>29057</v>
      </c>
      <c r="H501" s="10">
        <v>28343</v>
      </c>
      <c r="I501" s="10">
        <v>27488</v>
      </c>
      <c r="J501" s="13">
        <v>24385</v>
      </c>
      <c r="K501" s="10">
        <v>22112</v>
      </c>
      <c r="L501" s="10">
        <v>21173</v>
      </c>
      <c r="M501" s="10">
        <v>20986</v>
      </c>
      <c r="N501" s="10">
        <v>20557</v>
      </c>
      <c r="O501" s="10">
        <v>19139</v>
      </c>
      <c r="P501" s="10">
        <v>18821</v>
      </c>
      <c r="Q501" s="10">
        <v>18491</v>
      </c>
      <c r="R501" s="10">
        <v>17153</v>
      </c>
      <c r="S501" s="10">
        <v>15620</v>
      </c>
      <c r="T501" s="10">
        <v>13604</v>
      </c>
      <c r="U501" s="10">
        <v>11947</v>
      </c>
      <c r="V501" s="10">
        <v>10881</v>
      </c>
      <c r="W501" s="10">
        <v>10069</v>
      </c>
      <c r="X501" s="10">
        <v>9363</v>
      </c>
      <c r="Y501" s="10">
        <v>8531</v>
      </c>
      <c r="Z501" s="10">
        <v>7764</v>
      </c>
      <c r="AA501" s="10">
        <v>7207</v>
      </c>
      <c r="AB501" s="10">
        <v>6703</v>
      </c>
      <c r="AC501" s="10">
        <v>6480</v>
      </c>
      <c r="AD501" s="10">
        <v>5713</v>
      </c>
      <c r="AE501" s="10">
        <v>4931</v>
      </c>
      <c r="AF501" s="10">
        <v>4044</v>
      </c>
      <c r="AG501" s="10">
        <v>3342</v>
      </c>
      <c r="AH501" s="10">
        <v>2882</v>
      </c>
      <c r="AI501" s="10">
        <v>2350</v>
      </c>
      <c r="AJ501" s="10">
        <v>1913</v>
      </c>
      <c r="AK501" s="10">
        <v>1318</v>
      </c>
      <c r="AL501" s="10">
        <v>1179</v>
      </c>
      <c r="AM501">
        <v>779</v>
      </c>
      <c r="AN501">
        <v>505</v>
      </c>
      <c r="AO501">
        <v>425</v>
      </c>
      <c r="AP501">
        <v>366</v>
      </c>
      <c r="AQ501">
        <v>304</v>
      </c>
      <c r="AR501">
        <v>98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</row>
    <row r="502" spans="4:50" ht="12.75">
      <c r="D502" t="s">
        <v>37</v>
      </c>
      <c r="F502">
        <v>2</v>
      </c>
      <c r="G502">
        <v>1</v>
      </c>
      <c r="H502">
        <v>3</v>
      </c>
      <c r="I502">
        <v>3</v>
      </c>
      <c r="J502" s="12">
        <v>7</v>
      </c>
      <c r="K502">
        <v>7</v>
      </c>
      <c r="L502">
        <v>1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</row>
    <row r="503" spans="4:50" ht="12.75">
      <c r="D503" t="s">
        <v>38</v>
      </c>
      <c r="F503">
        <v>2</v>
      </c>
      <c r="G503">
        <v>1</v>
      </c>
      <c r="H503">
        <v>1</v>
      </c>
      <c r="I503">
        <v>1</v>
      </c>
      <c r="J503" s="12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</row>
    <row r="504" spans="4:50" ht="12.75">
      <c r="D504" t="s">
        <v>39</v>
      </c>
      <c r="F504">
        <v>0</v>
      </c>
      <c r="G504">
        <v>0</v>
      </c>
      <c r="H504">
        <v>0</v>
      </c>
      <c r="I504">
        <v>0</v>
      </c>
      <c r="J504" s="12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283</v>
      </c>
      <c r="AN504">
        <v>339</v>
      </c>
      <c r="AO504">
        <v>176</v>
      </c>
      <c r="AP504">
        <v>91</v>
      </c>
      <c r="AQ504">
        <v>89</v>
      </c>
      <c r="AR504">
        <v>160</v>
      </c>
      <c r="AS504">
        <v>215</v>
      </c>
      <c r="AT504">
        <v>198</v>
      </c>
      <c r="AU504">
        <v>190</v>
      </c>
      <c r="AV504">
        <v>151</v>
      </c>
      <c r="AW504">
        <v>100</v>
      </c>
      <c r="AX504">
        <v>67</v>
      </c>
    </row>
    <row r="505" spans="3:50" ht="12.75">
      <c r="C505" t="s">
        <v>40</v>
      </c>
      <c r="F505">
        <v>0</v>
      </c>
      <c r="G505">
        <v>0</v>
      </c>
      <c r="H505">
        <v>0</v>
      </c>
      <c r="I505">
        <v>0</v>
      </c>
      <c r="J505" s="12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</row>
    <row r="506" spans="3:50" ht="12.75">
      <c r="C506" t="s">
        <v>41</v>
      </c>
      <c r="F506">
        <v>0</v>
      </c>
      <c r="G506">
        <v>0</v>
      </c>
      <c r="H506">
        <v>0</v>
      </c>
      <c r="I506">
        <v>0</v>
      </c>
      <c r="J506" s="12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</row>
    <row r="507" spans="3:50" ht="12.75">
      <c r="C507" t="s">
        <v>42</v>
      </c>
      <c r="F507" s="10">
        <v>2717</v>
      </c>
      <c r="G507" s="10">
        <v>2536</v>
      </c>
      <c r="H507" s="10">
        <v>2189</v>
      </c>
      <c r="I507" s="10">
        <v>2048</v>
      </c>
      <c r="J507" s="13">
        <v>1877</v>
      </c>
      <c r="K507" s="10">
        <v>1766</v>
      </c>
      <c r="L507" s="10">
        <v>1684</v>
      </c>
      <c r="M507" s="10">
        <v>1616</v>
      </c>
      <c r="N507" s="10">
        <v>1613</v>
      </c>
      <c r="O507" s="10">
        <v>1531</v>
      </c>
      <c r="P507" s="10">
        <v>1481</v>
      </c>
      <c r="Q507" s="10">
        <v>1346</v>
      </c>
      <c r="R507" s="10">
        <v>1204</v>
      </c>
      <c r="S507" s="10">
        <v>1114</v>
      </c>
      <c r="T507">
        <v>997</v>
      </c>
      <c r="U507">
        <v>926</v>
      </c>
      <c r="V507">
        <v>918</v>
      </c>
      <c r="W507">
        <v>874</v>
      </c>
      <c r="X507">
        <v>811</v>
      </c>
      <c r="Y507">
        <v>724</v>
      </c>
      <c r="Z507">
        <v>656</v>
      </c>
      <c r="AA507">
        <v>554</v>
      </c>
      <c r="AB507">
        <v>483</v>
      </c>
      <c r="AC507">
        <v>412</v>
      </c>
      <c r="AD507">
        <v>364</v>
      </c>
      <c r="AE507">
        <v>310</v>
      </c>
      <c r="AF507">
        <v>287</v>
      </c>
      <c r="AG507">
        <v>229</v>
      </c>
      <c r="AH507">
        <v>227</v>
      </c>
      <c r="AI507">
        <v>176</v>
      </c>
      <c r="AJ507">
        <v>142</v>
      </c>
      <c r="AK507">
        <v>122</v>
      </c>
      <c r="AL507">
        <v>100</v>
      </c>
      <c r="AM507">
        <v>84</v>
      </c>
      <c r="AN507">
        <v>59</v>
      </c>
      <c r="AO507">
        <v>44</v>
      </c>
      <c r="AP507">
        <v>36</v>
      </c>
      <c r="AQ507">
        <v>31</v>
      </c>
      <c r="AR507">
        <v>19</v>
      </c>
      <c r="AS507">
        <v>7</v>
      </c>
      <c r="AT507">
        <v>0</v>
      </c>
      <c r="AU507">
        <v>0</v>
      </c>
      <c r="AV507">
        <v>0</v>
      </c>
      <c r="AW507">
        <v>0</v>
      </c>
      <c r="AX507">
        <v>0</v>
      </c>
    </row>
    <row r="508" spans="3:50" ht="12.75">
      <c r="C508" t="s">
        <v>43</v>
      </c>
      <c r="F508">
        <v>0</v>
      </c>
      <c r="G508">
        <v>0</v>
      </c>
      <c r="H508">
        <v>0</v>
      </c>
      <c r="I508">
        <v>0</v>
      </c>
      <c r="J508" s="12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</row>
    <row r="509" spans="3:50" ht="12.75">
      <c r="C509" t="s">
        <v>44</v>
      </c>
      <c r="F509">
        <v>0</v>
      </c>
      <c r="G509">
        <v>0</v>
      </c>
      <c r="H509">
        <v>0</v>
      </c>
      <c r="I509">
        <v>0</v>
      </c>
      <c r="J509" s="12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</row>
    <row r="510" spans="4:50" ht="12.75">
      <c r="D510" t="s">
        <v>45</v>
      </c>
      <c r="F510">
        <v>0</v>
      </c>
      <c r="G510">
        <v>0</v>
      </c>
      <c r="H510">
        <v>0</v>
      </c>
      <c r="I510">
        <v>0</v>
      </c>
      <c r="J510" s="12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</row>
    <row r="511" spans="4:50" ht="12.75">
      <c r="D511" t="s">
        <v>46</v>
      </c>
      <c r="F511">
        <v>0</v>
      </c>
      <c r="G511">
        <v>0</v>
      </c>
      <c r="H511">
        <v>0</v>
      </c>
      <c r="I511">
        <v>0</v>
      </c>
      <c r="J511" s="12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</row>
    <row r="512" spans="4:50" ht="12.75">
      <c r="D512" t="s">
        <v>47</v>
      </c>
      <c r="F512">
        <v>0</v>
      </c>
      <c r="G512">
        <v>0</v>
      </c>
      <c r="H512">
        <v>0</v>
      </c>
      <c r="I512">
        <v>0</v>
      </c>
      <c r="J512" s="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</row>
    <row r="513" spans="3:50" ht="12.75">
      <c r="C513" t="s">
        <v>48</v>
      </c>
      <c r="F513">
        <v>0</v>
      </c>
      <c r="G513">
        <v>0</v>
      </c>
      <c r="H513">
        <v>0</v>
      </c>
      <c r="I513">
        <v>0</v>
      </c>
      <c r="J513" s="12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</row>
    <row r="514" spans="2:50" ht="12.75">
      <c r="B514" t="s">
        <v>52</v>
      </c>
      <c r="F514" s="10">
        <v>21629</v>
      </c>
      <c r="G514" s="10">
        <v>20738</v>
      </c>
      <c r="H514" s="10">
        <v>18929</v>
      </c>
      <c r="I514" s="10">
        <v>18422</v>
      </c>
      <c r="J514" s="13">
        <v>17763</v>
      </c>
      <c r="K514" s="10">
        <v>16956</v>
      </c>
      <c r="L514" s="10">
        <v>16447</v>
      </c>
      <c r="M514" s="10">
        <v>16011</v>
      </c>
      <c r="N514" s="10">
        <v>15537</v>
      </c>
      <c r="O514" s="10">
        <v>15044</v>
      </c>
      <c r="P514" s="10">
        <v>14562</v>
      </c>
      <c r="Q514" s="10">
        <v>13772</v>
      </c>
      <c r="R514" s="10">
        <v>13249</v>
      </c>
      <c r="S514" s="10">
        <v>12567</v>
      </c>
      <c r="T514" s="10">
        <v>10569</v>
      </c>
      <c r="U514" s="10">
        <v>9136</v>
      </c>
      <c r="V514" s="10">
        <v>8477</v>
      </c>
      <c r="W514" s="10">
        <v>8189</v>
      </c>
      <c r="X514" s="10">
        <v>7412</v>
      </c>
      <c r="Y514" s="10">
        <v>6931</v>
      </c>
      <c r="Z514" s="10">
        <v>6641</v>
      </c>
      <c r="AA514" s="10">
        <v>6109</v>
      </c>
      <c r="AB514" s="10">
        <v>5597</v>
      </c>
      <c r="AC514" s="10">
        <v>5057</v>
      </c>
      <c r="AD514" s="10">
        <v>4550</v>
      </c>
      <c r="AE514" s="10">
        <v>3787</v>
      </c>
      <c r="AF514" s="10">
        <v>3217</v>
      </c>
      <c r="AG514" s="10">
        <v>2588</v>
      </c>
      <c r="AH514" s="10">
        <v>1993</v>
      </c>
      <c r="AI514" s="10">
        <v>1930</v>
      </c>
      <c r="AJ514" s="10">
        <v>1504</v>
      </c>
      <c r="AK514" s="10">
        <v>1212</v>
      </c>
      <c r="AL514" s="10">
        <v>1018</v>
      </c>
      <c r="AM514">
        <v>809</v>
      </c>
      <c r="AN514">
        <v>691</v>
      </c>
      <c r="AO514">
        <v>508</v>
      </c>
      <c r="AP514">
        <v>424</v>
      </c>
      <c r="AQ514">
        <v>394</v>
      </c>
      <c r="AR514">
        <v>271</v>
      </c>
      <c r="AS514">
        <v>280</v>
      </c>
      <c r="AT514">
        <v>204</v>
      </c>
      <c r="AU514">
        <v>139</v>
      </c>
      <c r="AV514">
        <v>122</v>
      </c>
      <c r="AW514">
        <v>88</v>
      </c>
      <c r="AX514">
        <v>66</v>
      </c>
    </row>
    <row r="515" spans="3:50" ht="12.75">
      <c r="C515" t="s">
        <v>53</v>
      </c>
      <c r="F515">
        <v>0</v>
      </c>
      <c r="G515">
        <v>0</v>
      </c>
      <c r="H515">
        <v>0</v>
      </c>
      <c r="I515">
        <v>0</v>
      </c>
      <c r="J515" s="12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</row>
    <row r="516" spans="3:50" ht="12.75">
      <c r="C516" t="s">
        <v>33</v>
      </c>
      <c r="F516">
        <v>0</v>
      </c>
      <c r="G516">
        <v>0</v>
      </c>
      <c r="H516">
        <v>0</v>
      </c>
      <c r="I516">
        <v>0</v>
      </c>
      <c r="J516" s="12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</row>
    <row r="517" spans="3:50" ht="12.75">
      <c r="C517" t="s">
        <v>34</v>
      </c>
      <c r="F517" s="10">
        <v>21629</v>
      </c>
      <c r="G517" s="10">
        <v>20738</v>
      </c>
      <c r="H517" s="10">
        <v>18929</v>
      </c>
      <c r="I517" s="10">
        <v>18422</v>
      </c>
      <c r="J517" s="13">
        <v>17763</v>
      </c>
      <c r="K517" s="10">
        <v>16956</v>
      </c>
      <c r="L517" s="10">
        <v>16447</v>
      </c>
      <c r="M517" s="10">
        <v>16011</v>
      </c>
      <c r="N517" s="10">
        <v>15537</v>
      </c>
      <c r="O517" s="10">
        <v>15044</v>
      </c>
      <c r="P517" s="10">
        <v>14562</v>
      </c>
      <c r="Q517" s="10">
        <v>13772</v>
      </c>
      <c r="R517" s="10">
        <v>13249</v>
      </c>
      <c r="S517" s="10">
        <v>12567</v>
      </c>
      <c r="T517" s="10">
        <v>10569</v>
      </c>
      <c r="U517" s="10">
        <v>9136</v>
      </c>
      <c r="V517" s="10">
        <v>8477</v>
      </c>
      <c r="W517" s="10">
        <v>8189</v>
      </c>
      <c r="X517" s="10">
        <v>7412</v>
      </c>
      <c r="Y517" s="10">
        <v>6931</v>
      </c>
      <c r="Z517" s="10">
        <v>6641</v>
      </c>
      <c r="AA517" s="10">
        <v>6109</v>
      </c>
      <c r="AB517" s="10">
        <v>5597</v>
      </c>
      <c r="AC517" s="10">
        <v>5057</v>
      </c>
      <c r="AD517" s="10">
        <v>4550</v>
      </c>
      <c r="AE517" s="10">
        <v>3787</v>
      </c>
      <c r="AF517" s="10">
        <v>3217</v>
      </c>
      <c r="AG517" s="10">
        <v>2588</v>
      </c>
      <c r="AH517" s="10">
        <v>1993</v>
      </c>
      <c r="AI517" s="10">
        <v>1930</v>
      </c>
      <c r="AJ517" s="10">
        <v>1504</v>
      </c>
      <c r="AK517" s="10">
        <v>1212</v>
      </c>
      <c r="AL517" s="10">
        <v>1018</v>
      </c>
      <c r="AM517">
        <v>809</v>
      </c>
      <c r="AN517">
        <v>691</v>
      </c>
      <c r="AO517">
        <v>508</v>
      </c>
      <c r="AP517">
        <v>424</v>
      </c>
      <c r="AQ517">
        <v>394</v>
      </c>
      <c r="AR517">
        <v>271</v>
      </c>
      <c r="AS517">
        <v>280</v>
      </c>
      <c r="AT517">
        <v>204</v>
      </c>
      <c r="AU517">
        <v>139</v>
      </c>
      <c r="AV517">
        <v>122</v>
      </c>
      <c r="AW517">
        <v>88</v>
      </c>
      <c r="AX517">
        <v>66</v>
      </c>
    </row>
    <row r="518" spans="4:50" ht="12.75">
      <c r="D518" t="s">
        <v>36</v>
      </c>
      <c r="F518" s="10">
        <v>21421</v>
      </c>
      <c r="G518" s="10">
        <v>20557</v>
      </c>
      <c r="H518" s="10">
        <v>18762</v>
      </c>
      <c r="I518" s="10">
        <v>18264</v>
      </c>
      <c r="J518" s="13">
        <v>17610</v>
      </c>
      <c r="K518" s="10">
        <v>16811</v>
      </c>
      <c r="L518" s="10">
        <v>16307</v>
      </c>
      <c r="M518" s="10">
        <v>15897</v>
      </c>
      <c r="N518" s="10">
        <v>15428</v>
      </c>
      <c r="O518" s="10">
        <v>14945</v>
      </c>
      <c r="P518" s="10">
        <v>14448</v>
      </c>
      <c r="Q518" s="10">
        <v>13694</v>
      </c>
      <c r="R518" s="10">
        <v>13182</v>
      </c>
      <c r="S518" s="10">
        <v>12507</v>
      </c>
      <c r="T518" s="10">
        <v>10502</v>
      </c>
      <c r="U518" s="10">
        <v>9089</v>
      </c>
      <c r="V518" s="10">
        <v>8443</v>
      </c>
      <c r="W518" s="10">
        <v>8160</v>
      </c>
      <c r="X518" s="10">
        <v>7386</v>
      </c>
      <c r="Y518" s="10">
        <v>6908</v>
      </c>
      <c r="Z518" s="10">
        <v>6621</v>
      </c>
      <c r="AA518" s="10">
        <v>6085</v>
      </c>
      <c r="AB518" s="10">
        <v>5578</v>
      </c>
      <c r="AC518" s="10">
        <v>5037</v>
      </c>
      <c r="AD518" s="10">
        <v>4529</v>
      </c>
      <c r="AE518" s="10">
        <v>3772</v>
      </c>
      <c r="AF518" s="10">
        <v>3203</v>
      </c>
      <c r="AG518" s="10">
        <v>2575</v>
      </c>
      <c r="AH518" s="10">
        <v>1981</v>
      </c>
      <c r="AI518" s="10">
        <v>1920</v>
      </c>
      <c r="AJ518" s="10">
        <v>1484</v>
      </c>
      <c r="AK518" s="10">
        <v>1193</v>
      </c>
      <c r="AL518">
        <v>999</v>
      </c>
      <c r="AM518">
        <v>588</v>
      </c>
      <c r="AN518">
        <v>436</v>
      </c>
      <c r="AO518">
        <v>346</v>
      </c>
      <c r="AP518">
        <v>340</v>
      </c>
      <c r="AQ518">
        <v>324</v>
      </c>
      <c r="AR518">
        <v>105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</row>
    <row r="519" spans="4:50" ht="12.75">
      <c r="D519" t="s">
        <v>37</v>
      </c>
      <c r="F519">
        <v>1</v>
      </c>
      <c r="G519">
        <v>0</v>
      </c>
      <c r="H519">
        <v>1</v>
      </c>
      <c r="I519">
        <v>1</v>
      </c>
      <c r="J519" s="12">
        <v>2</v>
      </c>
      <c r="K519">
        <v>3</v>
      </c>
      <c r="L519">
        <v>1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</row>
    <row r="520" spans="4:50" ht="12.75">
      <c r="D520" t="s">
        <v>38</v>
      </c>
      <c r="F520">
        <v>1</v>
      </c>
      <c r="G520">
        <v>1</v>
      </c>
      <c r="H520">
        <v>0</v>
      </c>
      <c r="I520">
        <v>0</v>
      </c>
      <c r="J520" s="12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</row>
    <row r="521" spans="4:50" ht="12.75">
      <c r="D521" t="s">
        <v>39</v>
      </c>
      <c r="F521">
        <v>0</v>
      </c>
      <c r="G521">
        <v>0</v>
      </c>
      <c r="H521">
        <v>0</v>
      </c>
      <c r="I521">
        <v>0</v>
      </c>
      <c r="J521" s="12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203</v>
      </c>
      <c r="AN521">
        <v>239</v>
      </c>
      <c r="AO521">
        <v>145</v>
      </c>
      <c r="AP521">
        <v>72</v>
      </c>
      <c r="AQ521">
        <v>58</v>
      </c>
      <c r="AR521">
        <v>160</v>
      </c>
      <c r="AS521">
        <v>276</v>
      </c>
      <c r="AT521">
        <v>200</v>
      </c>
      <c r="AU521">
        <v>136</v>
      </c>
      <c r="AV521">
        <v>118</v>
      </c>
      <c r="AW521">
        <v>84</v>
      </c>
      <c r="AX521">
        <v>62</v>
      </c>
    </row>
    <row r="522" spans="4:50" ht="12.75">
      <c r="D522" t="s">
        <v>55</v>
      </c>
      <c r="F522">
        <v>207</v>
      </c>
      <c r="G522">
        <v>180</v>
      </c>
      <c r="H522">
        <v>165</v>
      </c>
      <c r="I522">
        <v>156</v>
      </c>
      <c r="J522" s="12">
        <v>150</v>
      </c>
      <c r="K522">
        <v>142</v>
      </c>
      <c r="L522">
        <v>139</v>
      </c>
      <c r="M522">
        <v>114</v>
      </c>
      <c r="N522">
        <v>109</v>
      </c>
      <c r="O522">
        <v>99</v>
      </c>
      <c r="P522">
        <v>114</v>
      </c>
      <c r="Q522">
        <v>78</v>
      </c>
      <c r="R522">
        <v>66</v>
      </c>
      <c r="S522">
        <v>60</v>
      </c>
      <c r="T522">
        <v>67</v>
      </c>
      <c r="U522">
        <v>47</v>
      </c>
      <c r="V522">
        <v>34</v>
      </c>
      <c r="W522">
        <v>29</v>
      </c>
      <c r="X522">
        <v>25</v>
      </c>
      <c r="Y522">
        <v>22</v>
      </c>
      <c r="Z522">
        <v>21</v>
      </c>
      <c r="AA522">
        <v>24</v>
      </c>
      <c r="AB522">
        <v>20</v>
      </c>
      <c r="AC522">
        <v>20</v>
      </c>
      <c r="AD522">
        <v>22</v>
      </c>
      <c r="AE522">
        <v>15</v>
      </c>
      <c r="AF522">
        <v>14</v>
      </c>
      <c r="AG522">
        <v>14</v>
      </c>
      <c r="AH522">
        <v>11</v>
      </c>
      <c r="AI522">
        <v>10</v>
      </c>
      <c r="AJ522">
        <v>20</v>
      </c>
      <c r="AK522">
        <v>20</v>
      </c>
      <c r="AL522">
        <v>19</v>
      </c>
      <c r="AM522">
        <v>17</v>
      </c>
      <c r="AN522">
        <v>17</v>
      </c>
      <c r="AO522">
        <v>16</v>
      </c>
      <c r="AP522">
        <v>12</v>
      </c>
      <c r="AQ522">
        <v>12</v>
      </c>
      <c r="AR522">
        <v>6</v>
      </c>
      <c r="AS522">
        <v>4</v>
      </c>
      <c r="AT522">
        <v>4</v>
      </c>
      <c r="AU522">
        <v>3</v>
      </c>
      <c r="AV522">
        <v>4</v>
      </c>
      <c r="AW522">
        <v>4</v>
      </c>
      <c r="AX522">
        <v>4</v>
      </c>
    </row>
    <row r="523" spans="3:50" ht="12.75">
      <c r="C523" t="s">
        <v>41</v>
      </c>
      <c r="F523">
        <v>0</v>
      </c>
      <c r="G523">
        <v>0</v>
      </c>
      <c r="H523">
        <v>0</v>
      </c>
      <c r="I523">
        <v>0</v>
      </c>
      <c r="J523" s="12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</row>
    <row r="524" spans="3:50" ht="12.75">
      <c r="C524" t="s">
        <v>43</v>
      </c>
      <c r="F524">
        <v>0</v>
      </c>
      <c r="G524">
        <v>0</v>
      </c>
      <c r="H524">
        <v>0</v>
      </c>
      <c r="I524">
        <v>0</v>
      </c>
      <c r="J524" s="12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</row>
    <row r="525" spans="3:50" ht="12.75">
      <c r="C525" t="s">
        <v>56</v>
      </c>
      <c r="F525">
        <v>0</v>
      </c>
      <c r="G525">
        <v>0</v>
      </c>
      <c r="H525">
        <v>0</v>
      </c>
      <c r="I525">
        <v>0</v>
      </c>
      <c r="J525" s="12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</row>
    <row r="526" ht="12.75">
      <c r="A526" t="s">
        <v>57</v>
      </c>
    </row>
    <row r="527" spans="1:50" ht="12.75">
      <c r="A527" t="s">
        <v>65</v>
      </c>
      <c r="F527" s="10">
        <v>51089</v>
      </c>
      <c r="G527" s="10">
        <v>49615</v>
      </c>
      <c r="H527" s="10">
        <v>47105</v>
      </c>
      <c r="I527" s="10">
        <v>45752</v>
      </c>
      <c r="J527" s="13">
        <v>41996</v>
      </c>
      <c r="K527" s="10">
        <v>38923</v>
      </c>
      <c r="L527" s="10">
        <v>37480</v>
      </c>
      <c r="M527" s="10">
        <v>36882</v>
      </c>
      <c r="N527" s="10">
        <v>35985</v>
      </c>
      <c r="O527" s="10">
        <v>34084</v>
      </c>
      <c r="P527" s="10">
        <v>33269</v>
      </c>
      <c r="Q527" s="10">
        <v>32184</v>
      </c>
      <c r="R527" s="10">
        <v>30335</v>
      </c>
      <c r="S527" s="10">
        <v>28127</v>
      </c>
      <c r="T527" s="10">
        <v>24105</v>
      </c>
      <c r="U527" s="10">
        <v>21036</v>
      </c>
      <c r="V527" s="10">
        <v>19324</v>
      </c>
      <c r="W527" s="10">
        <v>18229</v>
      </c>
      <c r="X527" s="10">
        <v>16749</v>
      </c>
      <c r="Y527" s="10">
        <v>15439</v>
      </c>
      <c r="Z527" s="10">
        <v>14384</v>
      </c>
      <c r="AA527" s="10">
        <v>13292</v>
      </c>
      <c r="AB527" s="10">
        <v>12281</v>
      </c>
      <c r="AC527" s="10">
        <v>11516</v>
      </c>
      <c r="AD527" s="10">
        <v>10242</v>
      </c>
      <c r="AE527" s="10">
        <v>8704</v>
      </c>
      <c r="AF527" s="10">
        <v>7246</v>
      </c>
      <c r="AG527" s="10">
        <v>5917</v>
      </c>
      <c r="AH527" s="10">
        <v>4863</v>
      </c>
      <c r="AI527" s="10">
        <v>4270</v>
      </c>
      <c r="AJ527" s="10">
        <v>3398</v>
      </c>
      <c r="AK527" s="10">
        <v>2511</v>
      </c>
      <c r="AL527" s="10">
        <v>2178</v>
      </c>
      <c r="AM527" s="10">
        <v>1367</v>
      </c>
      <c r="AN527">
        <v>940</v>
      </c>
      <c r="AO527">
        <v>771</v>
      </c>
      <c r="AP527">
        <v>706</v>
      </c>
      <c r="AQ527">
        <v>628</v>
      </c>
      <c r="AR527">
        <v>204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</row>
    <row r="528" spans="1:50" ht="12.75">
      <c r="A528" t="s">
        <v>59</v>
      </c>
      <c r="F528">
        <v>4</v>
      </c>
      <c r="G528">
        <v>3</v>
      </c>
      <c r="H528">
        <v>5</v>
      </c>
      <c r="I528">
        <v>6</v>
      </c>
      <c r="J528" s="12">
        <v>10</v>
      </c>
      <c r="K528">
        <v>9</v>
      </c>
      <c r="L528">
        <v>2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</row>
    <row r="529" spans="1:50" ht="12.75">
      <c r="A529" t="s">
        <v>60</v>
      </c>
      <c r="F529" s="10">
        <v>67098</v>
      </c>
      <c r="G529" s="10">
        <v>64516</v>
      </c>
      <c r="H529" s="10">
        <v>61211</v>
      </c>
      <c r="I529" s="10">
        <v>58391</v>
      </c>
      <c r="J529" s="13">
        <v>52278</v>
      </c>
      <c r="K529" s="10">
        <v>48062</v>
      </c>
      <c r="L529" s="10">
        <v>47977</v>
      </c>
      <c r="M529" s="10">
        <v>46933</v>
      </c>
      <c r="N529" s="10">
        <v>44492</v>
      </c>
      <c r="O529" s="10">
        <v>40822</v>
      </c>
      <c r="P529" s="10">
        <v>38911</v>
      </c>
      <c r="Q529" s="10">
        <v>36174</v>
      </c>
      <c r="R529" s="10">
        <v>33223</v>
      </c>
      <c r="S529" s="10">
        <v>30089</v>
      </c>
      <c r="T529" s="10">
        <v>25805</v>
      </c>
      <c r="U529" s="10">
        <v>23539</v>
      </c>
      <c r="V529" s="10">
        <v>20056</v>
      </c>
      <c r="W529" s="10">
        <v>18728</v>
      </c>
      <c r="X529" s="10">
        <v>17208</v>
      </c>
      <c r="Y529" s="10">
        <v>15893</v>
      </c>
      <c r="Z529" s="10">
        <v>14807</v>
      </c>
      <c r="AA529" s="10">
        <v>13684</v>
      </c>
      <c r="AB529" s="10">
        <v>12648</v>
      </c>
      <c r="AC529" s="10">
        <v>11853</v>
      </c>
      <c r="AD529" s="10">
        <v>10549</v>
      </c>
      <c r="AE529" s="10">
        <v>8986</v>
      </c>
      <c r="AF529" s="10">
        <v>7514</v>
      </c>
      <c r="AG529" s="10">
        <v>6184</v>
      </c>
      <c r="AH529" s="10">
        <v>5123</v>
      </c>
      <c r="AI529" s="10">
        <v>4490</v>
      </c>
      <c r="AJ529" s="10">
        <v>3598</v>
      </c>
      <c r="AK529" s="10">
        <v>2676</v>
      </c>
      <c r="AL529" s="10">
        <v>2298</v>
      </c>
      <c r="AM529" s="10">
        <v>1487</v>
      </c>
      <c r="AN529" s="10">
        <v>1083</v>
      </c>
      <c r="AO529">
        <v>988</v>
      </c>
      <c r="AP529">
        <v>950</v>
      </c>
      <c r="AQ529">
        <v>818</v>
      </c>
      <c r="AR529">
        <v>204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</row>
    <row r="531" spans="1:50" ht="12.75">
      <c r="A531" t="s">
        <v>81</v>
      </c>
      <c r="F531" s="10">
        <v>53272</v>
      </c>
      <c r="G531" s="10">
        <v>50370</v>
      </c>
      <c r="H531" s="10">
        <v>46337</v>
      </c>
      <c r="I531" s="10">
        <v>41884</v>
      </c>
      <c r="J531" s="13">
        <v>37076</v>
      </c>
      <c r="K531" s="10">
        <v>34003</v>
      </c>
      <c r="L531" s="10">
        <v>30279</v>
      </c>
      <c r="M531" s="10">
        <v>28062</v>
      </c>
      <c r="N531" s="10">
        <v>25832</v>
      </c>
      <c r="O531" s="10">
        <v>22970</v>
      </c>
      <c r="P531" s="10">
        <v>19805</v>
      </c>
      <c r="Q531" s="10">
        <v>16156</v>
      </c>
      <c r="R531" s="10">
        <v>13595</v>
      </c>
      <c r="S531" s="10">
        <v>11764</v>
      </c>
      <c r="T531" s="10">
        <v>9560</v>
      </c>
      <c r="U531" s="10">
        <v>8470</v>
      </c>
      <c r="V531" s="10">
        <v>7237</v>
      </c>
      <c r="W531" s="10">
        <v>6493</v>
      </c>
      <c r="X531" s="10">
        <v>5896</v>
      </c>
      <c r="Y531" s="10">
        <v>5300</v>
      </c>
      <c r="Z531" s="10">
        <v>4658</v>
      </c>
      <c r="AA531" s="10">
        <v>4250</v>
      </c>
      <c r="AB531" s="10">
        <v>3821</v>
      </c>
      <c r="AC531" s="10">
        <v>3536</v>
      </c>
      <c r="AD531" s="10">
        <v>3256</v>
      </c>
      <c r="AE531" s="10">
        <v>2853</v>
      </c>
      <c r="AF531" s="10">
        <v>2520</v>
      </c>
      <c r="AG531" s="10">
        <v>2334</v>
      </c>
      <c r="AH531" s="10">
        <v>2204</v>
      </c>
      <c r="AI531" s="10">
        <v>1980</v>
      </c>
      <c r="AJ531" s="10">
        <v>1801</v>
      </c>
      <c r="AK531" s="10">
        <v>1582</v>
      </c>
      <c r="AL531" s="10">
        <v>1469</v>
      </c>
      <c r="AM531" s="10">
        <v>1307</v>
      </c>
      <c r="AN531" s="10">
        <v>1246</v>
      </c>
      <c r="AO531" s="10">
        <v>1214</v>
      </c>
      <c r="AP531" s="10">
        <v>1096</v>
      </c>
      <c r="AQ531" s="10">
        <v>1013</v>
      </c>
      <c r="AR531">
        <v>924</v>
      </c>
      <c r="AS531">
        <v>792</v>
      </c>
      <c r="AT531">
        <v>782</v>
      </c>
      <c r="AU531">
        <v>773</v>
      </c>
      <c r="AV531">
        <v>676</v>
      </c>
      <c r="AW531">
        <v>637</v>
      </c>
      <c r="AX531">
        <v>616</v>
      </c>
    </row>
    <row r="533" spans="1:50" ht="12.75">
      <c r="A533" t="s">
        <v>21</v>
      </c>
      <c r="F533" s="10">
        <v>5254</v>
      </c>
      <c r="G533" s="10">
        <v>4950</v>
      </c>
      <c r="H533" s="10">
        <v>4695</v>
      </c>
      <c r="I533" s="10">
        <v>4484</v>
      </c>
      <c r="J533" s="13">
        <v>4276</v>
      </c>
      <c r="K533" s="10">
        <v>3999</v>
      </c>
      <c r="L533" s="10">
        <v>3810</v>
      </c>
      <c r="M533" s="10">
        <v>3638</v>
      </c>
      <c r="N533" s="10">
        <v>3458</v>
      </c>
      <c r="O533" s="10">
        <v>3289</v>
      </c>
      <c r="P533" s="10">
        <v>3084</v>
      </c>
      <c r="Q533" s="10">
        <v>2866</v>
      </c>
      <c r="R533" s="10">
        <v>2651</v>
      </c>
      <c r="S533" s="10">
        <v>2448</v>
      </c>
      <c r="T533" s="10">
        <v>2270</v>
      </c>
      <c r="U533" s="10">
        <v>2052</v>
      </c>
      <c r="V533" s="10">
        <v>1868</v>
      </c>
      <c r="W533" s="10">
        <v>1715</v>
      </c>
      <c r="X533" s="10">
        <v>1568</v>
      </c>
      <c r="Y533" s="10">
        <v>1425</v>
      </c>
      <c r="Z533" s="10">
        <v>1315</v>
      </c>
      <c r="AA533" s="10">
        <v>1189</v>
      </c>
      <c r="AB533" s="10">
        <v>1080</v>
      </c>
      <c r="AC533">
        <v>976</v>
      </c>
      <c r="AD533">
        <v>871</v>
      </c>
      <c r="AE533">
        <v>782</v>
      </c>
      <c r="AF533">
        <v>695</v>
      </c>
      <c r="AG533">
        <v>615</v>
      </c>
      <c r="AH533">
        <v>541</v>
      </c>
      <c r="AI533">
        <v>478</v>
      </c>
      <c r="AJ533">
        <v>431</v>
      </c>
      <c r="AK533">
        <v>387</v>
      </c>
      <c r="AL533">
        <v>359</v>
      </c>
      <c r="AM533">
        <v>336</v>
      </c>
      <c r="AN533">
        <v>313</v>
      </c>
      <c r="AO533">
        <v>292</v>
      </c>
      <c r="AP533">
        <v>266</v>
      </c>
      <c r="AQ533">
        <v>245</v>
      </c>
      <c r="AR533">
        <v>225</v>
      </c>
      <c r="AS533">
        <v>210</v>
      </c>
      <c r="AT533">
        <v>200</v>
      </c>
      <c r="AU533">
        <v>191</v>
      </c>
      <c r="AV533">
        <v>184</v>
      </c>
      <c r="AW533">
        <v>177</v>
      </c>
      <c r="AX533">
        <v>172</v>
      </c>
    </row>
    <row r="534" spans="2:50" ht="12.75">
      <c r="B534" t="s">
        <v>22</v>
      </c>
      <c r="F534">
        <v>0</v>
      </c>
      <c r="G534">
        <v>0</v>
      </c>
      <c r="H534">
        <v>0</v>
      </c>
      <c r="I534">
        <v>0</v>
      </c>
      <c r="J534" s="12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</row>
    <row r="535" spans="3:50" ht="12.75">
      <c r="C535" t="s">
        <v>23</v>
      </c>
      <c r="F535">
        <v>0</v>
      </c>
      <c r="G535">
        <v>0</v>
      </c>
      <c r="H535">
        <v>0</v>
      </c>
      <c r="I535">
        <v>0</v>
      </c>
      <c r="J535" s="12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</row>
    <row r="536" spans="3:50" ht="12.75">
      <c r="C536" t="s">
        <v>24</v>
      </c>
      <c r="F536">
        <v>0</v>
      </c>
      <c r="G536">
        <v>0</v>
      </c>
      <c r="H536">
        <v>0</v>
      </c>
      <c r="I536">
        <v>0</v>
      </c>
      <c r="J536" s="12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</row>
    <row r="537" spans="2:50" ht="12.75">
      <c r="B537" t="s">
        <v>25</v>
      </c>
      <c r="F537" s="10">
        <v>5254</v>
      </c>
      <c r="G537" s="10">
        <v>4950</v>
      </c>
      <c r="H537" s="10">
        <v>4695</v>
      </c>
      <c r="I537" s="10">
        <v>4484</v>
      </c>
      <c r="J537" s="13">
        <v>4276</v>
      </c>
      <c r="K537" s="10">
        <v>3999</v>
      </c>
      <c r="L537" s="10">
        <v>3810</v>
      </c>
      <c r="M537" s="10">
        <v>3638</v>
      </c>
      <c r="N537" s="10">
        <v>3458</v>
      </c>
      <c r="O537" s="10">
        <v>3289</v>
      </c>
      <c r="P537" s="10">
        <v>3084</v>
      </c>
      <c r="Q537" s="10">
        <v>2866</v>
      </c>
      <c r="R537" s="10">
        <v>2651</v>
      </c>
      <c r="S537" s="10">
        <v>2448</v>
      </c>
      <c r="T537" s="10">
        <v>2270</v>
      </c>
      <c r="U537" s="10">
        <v>2052</v>
      </c>
      <c r="V537" s="10">
        <v>1868</v>
      </c>
      <c r="W537" s="10">
        <v>1715</v>
      </c>
      <c r="X537" s="10">
        <v>1568</v>
      </c>
      <c r="Y537" s="10">
        <v>1425</v>
      </c>
      <c r="Z537" s="10">
        <v>1315</v>
      </c>
      <c r="AA537" s="10">
        <v>1189</v>
      </c>
      <c r="AB537" s="10">
        <v>1080</v>
      </c>
      <c r="AC537">
        <v>976</v>
      </c>
      <c r="AD537">
        <v>871</v>
      </c>
      <c r="AE537">
        <v>782</v>
      </c>
      <c r="AF537">
        <v>695</v>
      </c>
      <c r="AG537">
        <v>615</v>
      </c>
      <c r="AH537">
        <v>541</v>
      </c>
      <c r="AI537">
        <v>478</v>
      </c>
      <c r="AJ537">
        <v>431</v>
      </c>
      <c r="AK537">
        <v>387</v>
      </c>
      <c r="AL537">
        <v>359</v>
      </c>
      <c r="AM537">
        <v>336</v>
      </c>
      <c r="AN537">
        <v>313</v>
      </c>
      <c r="AO537">
        <v>292</v>
      </c>
      <c r="AP537">
        <v>266</v>
      </c>
      <c r="AQ537">
        <v>245</v>
      </c>
      <c r="AR537">
        <v>225</v>
      </c>
      <c r="AS537">
        <v>210</v>
      </c>
      <c r="AT537">
        <v>200</v>
      </c>
      <c r="AU537">
        <v>191</v>
      </c>
      <c r="AV537">
        <v>184</v>
      </c>
      <c r="AW537">
        <v>177</v>
      </c>
      <c r="AX537">
        <v>172</v>
      </c>
    </row>
    <row r="538" spans="3:50" ht="12.75">
      <c r="C538" t="s">
        <v>26</v>
      </c>
      <c r="F538" s="10">
        <v>5254</v>
      </c>
      <c r="G538" s="10">
        <v>4950</v>
      </c>
      <c r="H538" s="10">
        <v>4695</v>
      </c>
      <c r="I538" s="10">
        <v>4484</v>
      </c>
      <c r="J538" s="13">
        <v>4276</v>
      </c>
      <c r="K538" s="10">
        <v>3999</v>
      </c>
      <c r="L538" s="10">
        <v>3810</v>
      </c>
      <c r="M538" s="10">
        <v>3638</v>
      </c>
      <c r="N538" s="10">
        <v>3458</v>
      </c>
      <c r="O538" s="10">
        <v>3289</v>
      </c>
      <c r="P538" s="10">
        <v>3084</v>
      </c>
      <c r="Q538" s="10">
        <v>2866</v>
      </c>
      <c r="R538" s="10">
        <v>2651</v>
      </c>
      <c r="S538" s="10">
        <v>2448</v>
      </c>
      <c r="T538" s="10">
        <v>2270</v>
      </c>
      <c r="U538" s="10">
        <v>2052</v>
      </c>
      <c r="V538" s="10">
        <v>1868</v>
      </c>
      <c r="W538" s="10">
        <v>1715</v>
      </c>
      <c r="X538" s="10">
        <v>1568</v>
      </c>
      <c r="Y538" s="10">
        <v>1425</v>
      </c>
      <c r="Z538" s="10">
        <v>1315</v>
      </c>
      <c r="AA538" s="10">
        <v>1189</v>
      </c>
      <c r="AB538" s="10">
        <v>1080</v>
      </c>
      <c r="AC538">
        <v>976</v>
      </c>
      <c r="AD538">
        <v>871</v>
      </c>
      <c r="AE538">
        <v>782</v>
      </c>
      <c r="AF538">
        <v>695</v>
      </c>
      <c r="AG538">
        <v>615</v>
      </c>
      <c r="AH538">
        <v>541</v>
      </c>
      <c r="AI538">
        <v>478</v>
      </c>
      <c r="AJ538">
        <v>431</v>
      </c>
      <c r="AK538">
        <v>387</v>
      </c>
      <c r="AL538">
        <v>359</v>
      </c>
      <c r="AM538">
        <v>336</v>
      </c>
      <c r="AN538">
        <v>313</v>
      </c>
      <c r="AO538">
        <v>292</v>
      </c>
      <c r="AP538">
        <v>266</v>
      </c>
      <c r="AQ538">
        <v>245</v>
      </c>
      <c r="AR538">
        <v>225</v>
      </c>
      <c r="AS538">
        <v>210</v>
      </c>
      <c r="AT538">
        <v>200</v>
      </c>
      <c r="AU538">
        <v>191</v>
      </c>
      <c r="AV538">
        <v>184</v>
      </c>
      <c r="AW538">
        <v>177</v>
      </c>
      <c r="AX538">
        <v>172</v>
      </c>
    </row>
    <row r="539" ht="12.75">
      <c r="C539" t="s">
        <v>28</v>
      </c>
    </row>
    <row r="540" spans="3:50" ht="12.75">
      <c r="C540" t="s">
        <v>63</v>
      </c>
      <c r="F540">
        <v>0</v>
      </c>
      <c r="G540">
        <v>0</v>
      </c>
      <c r="H540">
        <v>0</v>
      </c>
      <c r="I540">
        <v>0</v>
      </c>
      <c r="J540" s="12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</row>
    <row r="542" spans="1:50" ht="12.75">
      <c r="A542" t="s">
        <v>30</v>
      </c>
      <c r="F542" s="10">
        <v>48018</v>
      </c>
      <c r="G542" s="10">
        <v>45420</v>
      </c>
      <c r="H542" s="10">
        <v>41642</v>
      </c>
      <c r="I542" s="10">
        <v>37401</v>
      </c>
      <c r="J542" s="13">
        <v>32800</v>
      </c>
      <c r="K542" s="10">
        <v>30004</v>
      </c>
      <c r="L542" s="10">
        <v>26469</v>
      </c>
      <c r="M542" s="10">
        <v>24424</v>
      </c>
      <c r="N542" s="10">
        <v>22373</v>
      </c>
      <c r="O542" s="10">
        <v>19681</v>
      </c>
      <c r="P542" s="10">
        <v>16721</v>
      </c>
      <c r="Q542" s="10">
        <v>13290</v>
      </c>
      <c r="R542" s="10">
        <v>10944</v>
      </c>
      <c r="S542" s="10">
        <v>9315</v>
      </c>
      <c r="T542" s="10">
        <v>7290</v>
      </c>
      <c r="U542" s="10">
        <v>6418</v>
      </c>
      <c r="V542" s="10">
        <v>5369</v>
      </c>
      <c r="W542" s="10">
        <v>4778</v>
      </c>
      <c r="X542" s="10">
        <v>4329</v>
      </c>
      <c r="Y542" s="10">
        <v>3875</v>
      </c>
      <c r="Z542" s="10">
        <v>3343</v>
      </c>
      <c r="AA542" s="10">
        <v>3061</v>
      </c>
      <c r="AB542" s="10">
        <v>2741</v>
      </c>
      <c r="AC542" s="10">
        <v>2560</v>
      </c>
      <c r="AD542" s="10">
        <v>2385</v>
      </c>
      <c r="AE542" s="10">
        <v>2071</v>
      </c>
      <c r="AF542" s="10">
        <v>1825</v>
      </c>
      <c r="AG542" s="10">
        <v>1719</v>
      </c>
      <c r="AH542" s="10">
        <v>1663</v>
      </c>
      <c r="AI542" s="10">
        <v>1502</v>
      </c>
      <c r="AJ542" s="10">
        <v>1369</v>
      </c>
      <c r="AK542" s="10">
        <v>1195</v>
      </c>
      <c r="AL542" s="10">
        <v>1110</v>
      </c>
      <c r="AM542">
        <v>970</v>
      </c>
      <c r="AN542">
        <v>933</v>
      </c>
      <c r="AO542">
        <v>922</v>
      </c>
      <c r="AP542">
        <v>830</v>
      </c>
      <c r="AQ542">
        <v>768</v>
      </c>
      <c r="AR542">
        <v>700</v>
      </c>
      <c r="AS542">
        <v>582</v>
      </c>
      <c r="AT542">
        <v>583</v>
      </c>
      <c r="AU542">
        <v>582</v>
      </c>
      <c r="AV542">
        <v>492</v>
      </c>
      <c r="AW542">
        <v>460</v>
      </c>
      <c r="AX542">
        <v>444</v>
      </c>
    </row>
    <row r="543" spans="2:50" ht="12.75">
      <c r="B543" t="s">
        <v>31</v>
      </c>
      <c r="F543" s="10">
        <v>28387</v>
      </c>
      <c r="G543" s="10">
        <v>27163</v>
      </c>
      <c r="H543" s="10">
        <v>24261</v>
      </c>
      <c r="I543" s="10">
        <v>21606</v>
      </c>
      <c r="J543" s="13">
        <v>18973</v>
      </c>
      <c r="K543" s="10">
        <v>17269</v>
      </c>
      <c r="L543" s="10">
        <v>15181</v>
      </c>
      <c r="M543" s="10">
        <v>13954</v>
      </c>
      <c r="N543" s="10">
        <v>12874</v>
      </c>
      <c r="O543" s="10">
        <v>10982</v>
      </c>
      <c r="P543" s="10">
        <v>9433</v>
      </c>
      <c r="Q543" s="10">
        <v>7509</v>
      </c>
      <c r="R543" s="10">
        <v>6116</v>
      </c>
      <c r="S543" s="10">
        <v>5090</v>
      </c>
      <c r="T543" s="10">
        <v>3920</v>
      </c>
      <c r="U543" s="10">
        <v>3440</v>
      </c>
      <c r="V543" s="10">
        <v>2824</v>
      </c>
      <c r="W543" s="10">
        <v>2463</v>
      </c>
      <c r="X543" s="10">
        <v>2231</v>
      </c>
      <c r="Y543" s="10">
        <v>1971</v>
      </c>
      <c r="Z543" s="10">
        <v>1667</v>
      </c>
      <c r="AA543" s="10">
        <v>1517</v>
      </c>
      <c r="AB543" s="10">
        <v>1369</v>
      </c>
      <c r="AC543" s="10">
        <v>1331</v>
      </c>
      <c r="AD543" s="10">
        <v>1263</v>
      </c>
      <c r="AE543" s="10">
        <v>1086</v>
      </c>
      <c r="AF543">
        <v>956</v>
      </c>
      <c r="AG543">
        <v>915</v>
      </c>
      <c r="AH543">
        <v>947</v>
      </c>
      <c r="AI543">
        <v>831</v>
      </c>
      <c r="AJ543">
        <v>762</v>
      </c>
      <c r="AK543">
        <v>662</v>
      </c>
      <c r="AL543">
        <v>634</v>
      </c>
      <c r="AM543">
        <v>502</v>
      </c>
      <c r="AN543">
        <v>459</v>
      </c>
      <c r="AO543">
        <v>489</v>
      </c>
      <c r="AP543">
        <v>460</v>
      </c>
      <c r="AQ543">
        <v>454</v>
      </c>
      <c r="AR543">
        <v>414</v>
      </c>
      <c r="AS543">
        <v>316</v>
      </c>
      <c r="AT543">
        <v>331</v>
      </c>
      <c r="AU543">
        <v>348</v>
      </c>
      <c r="AV543">
        <v>276</v>
      </c>
      <c r="AW543">
        <v>254</v>
      </c>
      <c r="AX543">
        <v>273</v>
      </c>
    </row>
    <row r="544" spans="3:50" ht="12.75">
      <c r="C544" t="s">
        <v>32</v>
      </c>
      <c r="F544">
        <v>0</v>
      </c>
      <c r="G544">
        <v>0</v>
      </c>
      <c r="H544">
        <v>0</v>
      </c>
      <c r="I544">
        <v>0</v>
      </c>
      <c r="J544" s="12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</row>
    <row r="545" spans="3:50" ht="12.75">
      <c r="C545" t="s">
        <v>33</v>
      </c>
      <c r="F545">
        <v>0</v>
      </c>
      <c r="G545">
        <v>0</v>
      </c>
      <c r="H545">
        <v>0</v>
      </c>
      <c r="I545">
        <v>0</v>
      </c>
      <c r="J545" s="12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</row>
    <row r="546" spans="3:50" ht="12.75">
      <c r="C546" t="s">
        <v>34</v>
      </c>
      <c r="F546" s="10">
        <v>21640</v>
      </c>
      <c r="G546" s="10">
        <v>20773</v>
      </c>
      <c r="H546" s="10">
        <v>18368</v>
      </c>
      <c r="I546" s="10">
        <v>16008</v>
      </c>
      <c r="J546" s="13">
        <v>13870</v>
      </c>
      <c r="K546" s="10">
        <v>12651</v>
      </c>
      <c r="L546" s="10">
        <v>10929</v>
      </c>
      <c r="M546" s="10">
        <v>10065</v>
      </c>
      <c r="N546" s="10">
        <v>9316</v>
      </c>
      <c r="O546" s="10">
        <v>7892</v>
      </c>
      <c r="P546" s="10">
        <v>6452</v>
      </c>
      <c r="Q546" s="10">
        <v>4960</v>
      </c>
      <c r="R546" s="10">
        <v>3691</v>
      </c>
      <c r="S546" s="10">
        <v>2888</v>
      </c>
      <c r="T546" s="10">
        <v>1982</v>
      </c>
      <c r="U546" s="10">
        <v>1665</v>
      </c>
      <c r="V546" s="10">
        <v>1176</v>
      </c>
      <c r="W546">
        <v>953</v>
      </c>
      <c r="X546">
        <v>803</v>
      </c>
      <c r="Y546">
        <v>658</v>
      </c>
      <c r="Z546">
        <v>520</v>
      </c>
      <c r="AA546">
        <v>486</v>
      </c>
      <c r="AB546">
        <v>379</v>
      </c>
      <c r="AC546">
        <v>306</v>
      </c>
      <c r="AD546">
        <v>242</v>
      </c>
      <c r="AE546">
        <v>236</v>
      </c>
      <c r="AF546">
        <v>181</v>
      </c>
      <c r="AG546">
        <v>183</v>
      </c>
      <c r="AH546">
        <v>198</v>
      </c>
      <c r="AI546">
        <v>175</v>
      </c>
      <c r="AJ546">
        <v>137</v>
      </c>
      <c r="AK546">
        <v>93</v>
      </c>
      <c r="AL546">
        <v>68</v>
      </c>
      <c r="AM546">
        <v>76</v>
      </c>
      <c r="AN546">
        <v>91</v>
      </c>
      <c r="AO546">
        <v>87</v>
      </c>
      <c r="AP546">
        <v>50</v>
      </c>
      <c r="AQ546">
        <v>23</v>
      </c>
      <c r="AR546">
        <v>21</v>
      </c>
      <c r="AS546">
        <v>20</v>
      </c>
      <c r="AT546">
        <v>27</v>
      </c>
      <c r="AU546">
        <v>28</v>
      </c>
      <c r="AV546">
        <v>16</v>
      </c>
      <c r="AW546">
        <v>14</v>
      </c>
      <c r="AX546">
        <v>10</v>
      </c>
    </row>
    <row r="547" spans="3:50" ht="12.75">
      <c r="C547" t="s">
        <v>35</v>
      </c>
      <c r="D547" t="s">
        <v>36</v>
      </c>
      <c r="F547" s="10">
        <v>21371</v>
      </c>
      <c r="G547" s="10">
        <v>20552</v>
      </c>
      <c r="H547" s="10">
        <v>18136</v>
      </c>
      <c r="I547" s="10">
        <v>15818</v>
      </c>
      <c r="J547" s="13">
        <v>13731</v>
      </c>
      <c r="K547" s="10">
        <v>12580</v>
      </c>
      <c r="L547" s="10">
        <v>10909</v>
      </c>
      <c r="M547" s="10">
        <v>10065</v>
      </c>
      <c r="N547" s="10">
        <v>9316</v>
      </c>
      <c r="O547" s="10">
        <v>7892</v>
      </c>
      <c r="P547" s="10">
        <v>6452</v>
      </c>
      <c r="Q547" s="10">
        <v>4960</v>
      </c>
      <c r="R547" s="10">
        <v>3691</v>
      </c>
      <c r="S547" s="10">
        <v>2888</v>
      </c>
      <c r="T547" s="10">
        <v>1982</v>
      </c>
      <c r="U547" s="10">
        <v>1665</v>
      </c>
      <c r="V547" s="10">
        <v>1176</v>
      </c>
      <c r="W547">
        <v>953</v>
      </c>
      <c r="X547">
        <v>803</v>
      </c>
      <c r="Y547">
        <v>658</v>
      </c>
      <c r="Z547">
        <v>520</v>
      </c>
      <c r="AA547">
        <v>486</v>
      </c>
      <c r="AB547">
        <v>379</v>
      </c>
      <c r="AC547">
        <v>306</v>
      </c>
      <c r="AD547">
        <v>242</v>
      </c>
      <c r="AE547">
        <v>236</v>
      </c>
      <c r="AF547">
        <v>181</v>
      </c>
      <c r="AG547">
        <v>183</v>
      </c>
      <c r="AH547">
        <v>198</v>
      </c>
      <c r="AI547">
        <v>175</v>
      </c>
      <c r="AJ547">
        <v>137</v>
      </c>
      <c r="AK547">
        <v>93</v>
      </c>
      <c r="AL547">
        <v>68</v>
      </c>
      <c r="AM547">
        <v>76</v>
      </c>
      <c r="AN547">
        <v>91</v>
      </c>
      <c r="AO547">
        <v>85</v>
      </c>
      <c r="AP547">
        <v>47</v>
      </c>
      <c r="AQ547">
        <v>21</v>
      </c>
      <c r="AR547">
        <v>11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</row>
    <row r="548" spans="4:50" ht="12.75">
      <c r="D548" t="s">
        <v>37</v>
      </c>
      <c r="F548">
        <v>129</v>
      </c>
      <c r="G548">
        <v>134</v>
      </c>
      <c r="H548">
        <v>134</v>
      </c>
      <c r="I548">
        <v>137</v>
      </c>
      <c r="J548" s="12">
        <v>92</v>
      </c>
      <c r="K548">
        <v>57</v>
      </c>
      <c r="L548">
        <v>15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</row>
    <row r="549" spans="4:50" ht="12.75">
      <c r="D549" t="s">
        <v>38</v>
      </c>
      <c r="F549">
        <v>140</v>
      </c>
      <c r="G549">
        <v>88</v>
      </c>
      <c r="H549">
        <v>98</v>
      </c>
      <c r="I549">
        <v>53</v>
      </c>
      <c r="J549" s="12">
        <v>47</v>
      </c>
      <c r="K549">
        <v>15</v>
      </c>
      <c r="L549">
        <v>5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</row>
    <row r="550" spans="4:50" ht="12.75">
      <c r="D550" t="s">
        <v>39</v>
      </c>
      <c r="F550">
        <v>0</v>
      </c>
      <c r="G550">
        <v>0</v>
      </c>
      <c r="H550">
        <v>0</v>
      </c>
      <c r="I550">
        <v>0</v>
      </c>
      <c r="J550" s="12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2</v>
      </c>
      <c r="AP550">
        <v>2</v>
      </c>
      <c r="AQ550">
        <v>2</v>
      </c>
      <c r="AR550">
        <v>10</v>
      </c>
      <c r="AS550">
        <v>20</v>
      </c>
      <c r="AT550">
        <v>27</v>
      </c>
      <c r="AU550">
        <v>28</v>
      </c>
      <c r="AV550">
        <v>16</v>
      </c>
      <c r="AW550">
        <v>14</v>
      </c>
      <c r="AX550">
        <v>10</v>
      </c>
    </row>
    <row r="551" spans="3:50" ht="12.75">
      <c r="C551" t="s">
        <v>40</v>
      </c>
      <c r="F551" s="10">
        <v>1249</v>
      </c>
      <c r="G551" s="10">
        <v>1330</v>
      </c>
      <c r="H551" s="10">
        <v>1276</v>
      </c>
      <c r="I551" s="10">
        <v>1273</v>
      </c>
      <c r="J551" s="13">
        <v>1112</v>
      </c>
      <c r="K551" s="10">
        <v>1015</v>
      </c>
      <c r="L551">
        <v>998</v>
      </c>
      <c r="M551">
        <v>947</v>
      </c>
      <c r="N551">
        <v>921</v>
      </c>
      <c r="O551">
        <v>722</v>
      </c>
      <c r="P551">
        <v>656</v>
      </c>
      <c r="Q551">
        <v>464</v>
      </c>
      <c r="R551">
        <v>543</v>
      </c>
      <c r="S551">
        <v>521</v>
      </c>
      <c r="T551">
        <v>516</v>
      </c>
      <c r="U551">
        <v>542</v>
      </c>
      <c r="V551">
        <v>517</v>
      </c>
      <c r="W551">
        <v>462</v>
      </c>
      <c r="X551">
        <v>472</v>
      </c>
      <c r="Y551">
        <v>410</v>
      </c>
      <c r="Z551">
        <v>333</v>
      </c>
      <c r="AA551">
        <v>293</v>
      </c>
      <c r="AB551">
        <v>315</v>
      </c>
      <c r="AC551">
        <v>297</v>
      </c>
      <c r="AD551">
        <v>259</v>
      </c>
      <c r="AE551">
        <v>227</v>
      </c>
      <c r="AF551">
        <v>247</v>
      </c>
      <c r="AG551">
        <v>245</v>
      </c>
      <c r="AH551">
        <v>256</v>
      </c>
      <c r="AI551">
        <v>262</v>
      </c>
      <c r="AJ551">
        <v>257</v>
      </c>
      <c r="AK551">
        <v>261</v>
      </c>
      <c r="AL551">
        <v>268</v>
      </c>
      <c r="AM551">
        <v>239</v>
      </c>
      <c r="AN551">
        <v>212</v>
      </c>
      <c r="AO551">
        <v>211</v>
      </c>
      <c r="AP551">
        <v>209</v>
      </c>
      <c r="AQ551">
        <v>242</v>
      </c>
      <c r="AR551">
        <v>233</v>
      </c>
      <c r="AS551">
        <v>196</v>
      </c>
      <c r="AT551">
        <v>225</v>
      </c>
      <c r="AU551">
        <v>251</v>
      </c>
      <c r="AV551">
        <v>195</v>
      </c>
      <c r="AW551">
        <v>178</v>
      </c>
      <c r="AX551">
        <v>212</v>
      </c>
    </row>
    <row r="552" spans="3:50" ht="12.75">
      <c r="C552" t="s">
        <v>41</v>
      </c>
      <c r="F552">
        <v>242</v>
      </c>
      <c r="G552">
        <v>243</v>
      </c>
      <c r="H552">
        <v>243</v>
      </c>
      <c r="I552">
        <v>237</v>
      </c>
      <c r="J552" s="12">
        <v>234</v>
      </c>
      <c r="K552">
        <v>231</v>
      </c>
      <c r="L552">
        <v>225</v>
      </c>
      <c r="M552">
        <v>222</v>
      </c>
      <c r="N552">
        <v>222</v>
      </c>
      <c r="O552">
        <v>224</v>
      </c>
      <c r="P552">
        <v>224</v>
      </c>
      <c r="Q552">
        <v>216</v>
      </c>
      <c r="R552">
        <v>208</v>
      </c>
      <c r="S552">
        <v>190</v>
      </c>
      <c r="T552">
        <v>177</v>
      </c>
      <c r="U552">
        <v>175</v>
      </c>
      <c r="V552">
        <v>167</v>
      </c>
      <c r="W552">
        <v>156</v>
      </c>
      <c r="X552">
        <v>144</v>
      </c>
      <c r="Y552">
        <v>147</v>
      </c>
      <c r="Z552">
        <v>130</v>
      </c>
      <c r="AA552">
        <v>145</v>
      </c>
      <c r="AB552">
        <v>124</v>
      </c>
      <c r="AC552">
        <v>124</v>
      </c>
      <c r="AD552">
        <v>124</v>
      </c>
      <c r="AE552">
        <v>121</v>
      </c>
      <c r="AF552">
        <v>115</v>
      </c>
      <c r="AG552">
        <v>104</v>
      </c>
      <c r="AH552">
        <v>96</v>
      </c>
      <c r="AI552">
        <v>86</v>
      </c>
      <c r="AJ552">
        <v>73</v>
      </c>
      <c r="AK552">
        <v>57</v>
      </c>
      <c r="AL552">
        <v>67</v>
      </c>
      <c r="AM552">
        <v>53</v>
      </c>
      <c r="AN552">
        <v>41</v>
      </c>
      <c r="AO552">
        <v>59</v>
      </c>
      <c r="AP552">
        <v>49</v>
      </c>
      <c r="AQ552">
        <v>47</v>
      </c>
      <c r="AR552">
        <v>45</v>
      </c>
      <c r="AS552">
        <v>36</v>
      </c>
      <c r="AT552">
        <v>29</v>
      </c>
      <c r="AU552">
        <v>23</v>
      </c>
      <c r="AV552">
        <v>22</v>
      </c>
      <c r="AW552">
        <v>21</v>
      </c>
      <c r="AX552">
        <v>13</v>
      </c>
    </row>
    <row r="553" spans="3:50" ht="12.75">
      <c r="C553" t="s">
        <v>42</v>
      </c>
      <c r="F553" s="10">
        <v>1987</v>
      </c>
      <c r="G553" s="10">
        <v>1660</v>
      </c>
      <c r="H553" s="10">
        <v>1355</v>
      </c>
      <c r="I553" s="10">
        <v>1186</v>
      </c>
      <c r="J553" s="13">
        <v>1059</v>
      </c>
      <c r="K553">
        <v>957</v>
      </c>
      <c r="L553">
        <v>866</v>
      </c>
      <c r="M553">
        <v>757</v>
      </c>
      <c r="N553">
        <v>717</v>
      </c>
      <c r="O553">
        <v>636</v>
      </c>
      <c r="P553">
        <v>680</v>
      </c>
      <c r="Q553">
        <v>622</v>
      </c>
      <c r="R553">
        <v>590</v>
      </c>
      <c r="S553">
        <v>556</v>
      </c>
      <c r="T553">
        <v>527</v>
      </c>
      <c r="U553">
        <v>496</v>
      </c>
      <c r="V553">
        <v>460</v>
      </c>
      <c r="W553">
        <v>442</v>
      </c>
      <c r="X553">
        <v>397</v>
      </c>
      <c r="Y553">
        <v>342</v>
      </c>
      <c r="Z553">
        <v>289</v>
      </c>
      <c r="AA553">
        <v>240</v>
      </c>
      <c r="AB553">
        <v>185</v>
      </c>
      <c r="AC553">
        <v>147</v>
      </c>
      <c r="AD553">
        <v>119</v>
      </c>
      <c r="AE553">
        <v>100</v>
      </c>
      <c r="AF553">
        <v>91</v>
      </c>
      <c r="AG553">
        <v>73</v>
      </c>
      <c r="AH553">
        <v>84</v>
      </c>
      <c r="AI553">
        <v>66</v>
      </c>
      <c r="AJ553">
        <v>50</v>
      </c>
      <c r="AK553">
        <v>40</v>
      </c>
      <c r="AL553">
        <v>37</v>
      </c>
      <c r="AM553">
        <v>31</v>
      </c>
      <c r="AN553">
        <v>41</v>
      </c>
      <c r="AO553">
        <v>63</v>
      </c>
      <c r="AP553">
        <v>69</v>
      </c>
      <c r="AQ553">
        <v>58</v>
      </c>
      <c r="AR553">
        <v>48</v>
      </c>
      <c r="AS553">
        <v>44</v>
      </c>
      <c r="AT553">
        <v>39</v>
      </c>
      <c r="AU553">
        <v>37</v>
      </c>
      <c r="AV553">
        <v>36</v>
      </c>
      <c r="AW553">
        <v>34</v>
      </c>
      <c r="AX553">
        <v>33</v>
      </c>
    </row>
    <row r="554" spans="3:50" ht="12.75">
      <c r="C554" t="s">
        <v>43</v>
      </c>
      <c r="F554">
        <v>0</v>
      </c>
      <c r="G554">
        <v>0</v>
      </c>
      <c r="H554">
        <v>0</v>
      </c>
      <c r="I554">
        <v>0</v>
      </c>
      <c r="J554" s="12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</row>
    <row r="555" spans="3:50" ht="12.75">
      <c r="C555" t="s">
        <v>44</v>
      </c>
      <c r="F555">
        <v>0</v>
      </c>
      <c r="G555">
        <v>0</v>
      </c>
      <c r="H555">
        <v>0</v>
      </c>
      <c r="I555">
        <v>0</v>
      </c>
      <c r="J555" s="12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245</v>
      </c>
      <c r="AK555">
        <v>181</v>
      </c>
      <c r="AL555">
        <v>146</v>
      </c>
      <c r="AM555">
        <v>28</v>
      </c>
      <c r="AN555">
        <v>2</v>
      </c>
      <c r="AO555">
        <v>7</v>
      </c>
      <c r="AP555">
        <v>10</v>
      </c>
      <c r="AQ555">
        <v>13</v>
      </c>
      <c r="AR555">
        <v>12</v>
      </c>
      <c r="AS555">
        <v>3</v>
      </c>
      <c r="AT555">
        <v>11</v>
      </c>
      <c r="AU555">
        <v>10</v>
      </c>
      <c r="AV555">
        <v>8</v>
      </c>
      <c r="AW555">
        <v>7</v>
      </c>
      <c r="AX555">
        <v>6</v>
      </c>
    </row>
    <row r="556" spans="4:50" ht="12.75">
      <c r="D556" t="s">
        <v>45</v>
      </c>
      <c r="F556" s="10">
        <v>3042</v>
      </c>
      <c r="G556" s="10">
        <v>2939</v>
      </c>
      <c r="H556" s="10">
        <v>2808</v>
      </c>
      <c r="I556" s="10">
        <v>2687</v>
      </c>
      <c r="J556" s="13">
        <v>2515</v>
      </c>
      <c r="K556" s="10">
        <v>2243</v>
      </c>
      <c r="L556" s="10">
        <v>1993</v>
      </c>
      <c r="M556" s="10">
        <v>1789</v>
      </c>
      <c r="N556" s="10">
        <v>1529</v>
      </c>
      <c r="O556" s="10">
        <v>1331</v>
      </c>
      <c r="P556" s="10">
        <v>1256</v>
      </c>
      <c r="Q556" s="10">
        <v>1086</v>
      </c>
      <c r="R556">
        <v>935</v>
      </c>
      <c r="S556">
        <v>810</v>
      </c>
      <c r="T556">
        <v>612</v>
      </c>
      <c r="U556">
        <v>490</v>
      </c>
      <c r="V556">
        <v>437</v>
      </c>
      <c r="W556">
        <v>384</v>
      </c>
      <c r="X556">
        <v>349</v>
      </c>
      <c r="Y556">
        <v>344</v>
      </c>
      <c r="Z556">
        <v>329</v>
      </c>
      <c r="AA556">
        <v>302</v>
      </c>
      <c r="AB556">
        <v>311</v>
      </c>
      <c r="AC556">
        <v>394</v>
      </c>
      <c r="AD556">
        <v>470</v>
      </c>
      <c r="AE556">
        <v>363</v>
      </c>
      <c r="AF556">
        <v>286</v>
      </c>
      <c r="AG556">
        <v>286</v>
      </c>
      <c r="AH556">
        <v>297</v>
      </c>
      <c r="AI556">
        <v>227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</row>
    <row r="557" spans="4:50" ht="12.75">
      <c r="D557" t="s">
        <v>46</v>
      </c>
      <c r="F557">
        <v>0</v>
      </c>
      <c r="G557">
        <v>0</v>
      </c>
      <c r="H557">
        <v>0</v>
      </c>
      <c r="I557">
        <v>0</v>
      </c>
      <c r="J557" s="12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</row>
    <row r="558" spans="4:50" ht="12.75">
      <c r="D558" t="s">
        <v>47</v>
      </c>
      <c r="F558">
        <v>228</v>
      </c>
      <c r="G558">
        <v>218</v>
      </c>
      <c r="H558">
        <v>211</v>
      </c>
      <c r="I558">
        <v>214</v>
      </c>
      <c r="J558" s="12">
        <v>185</v>
      </c>
      <c r="K558">
        <v>172</v>
      </c>
      <c r="L558">
        <v>171</v>
      </c>
      <c r="M558">
        <v>173</v>
      </c>
      <c r="N558">
        <v>169</v>
      </c>
      <c r="O558">
        <v>178</v>
      </c>
      <c r="P558">
        <v>165</v>
      </c>
      <c r="Q558">
        <v>160</v>
      </c>
      <c r="R558">
        <v>149</v>
      </c>
      <c r="S558">
        <v>126</v>
      </c>
      <c r="T558">
        <v>106</v>
      </c>
      <c r="U558">
        <v>73</v>
      </c>
      <c r="V558">
        <v>68</v>
      </c>
      <c r="W558">
        <v>67</v>
      </c>
      <c r="X558">
        <v>66</v>
      </c>
      <c r="Y558">
        <v>69</v>
      </c>
      <c r="Z558">
        <v>65</v>
      </c>
      <c r="AA558">
        <v>51</v>
      </c>
      <c r="AB558">
        <v>56</v>
      </c>
      <c r="AC558">
        <v>64</v>
      </c>
      <c r="AD558">
        <v>49</v>
      </c>
      <c r="AE558">
        <v>40</v>
      </c>
      <c r="AF558">
        <v>37</v>
      </c>
      <c r="AG558">
        <v>24</v>
      </c>
      <c r="AH558">
        <v>16</v>
      </c>
      <c r="AI558">
        <v>15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</row>
    <row r="559" spans="3:50" ht="12.75">
      <c r="C559" t="s">
        <v>48</v>
      </c>
      <c r="F559">
        <v>0</v>
      </c>
      <c r="G559">
        <v>0</v>
      </c>
      <c r="H559">
        <v>0</v>
      </c>
      <c r="I559">
        <v>0</v>
      </c>
      <c r="J559" s="12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30</v>
      </c>
      <c r="AL559">
        <v>48</v>
      </c>
      <c r="AM559">
        <v>75</v>
      </c>
      <c r="AN559">
        <v>72</v>
      </c>
      <c r="AO559">
        <v>61</v>
      </c>
      <c r="AP559">
        <v>72</v>
      </c>
      <c r="AQ559">
        <v>71</v>
      </c>
      <c r="AR559">
        <v>56</v>
      </c>
      <c r="AS559">
        <v>16</v>
      </c>
      <c r="AT559">
        <v>0</v>
      </c>
      <c r="AU559">
        <v>0</v>
      </c>
      <c r="AV559">
        <v>0</v>
      </c>
      <c r="AW559">
        <v>0</v>
      </c>
      <c r="AX559">
        <v>0</v>
      </c>
    </row>
    <row r="560" spans="2:50" ht="12.75">
      <c r="B560" t="s">
        <v>52</v>
      </c>
      <c r="F560" s="10">
        <v>19631</v>
      </c>
      <c r="G560" s="10">
        <v>18257</v>
      </c>
      <c r="H560" s="10">
        <v>17381</v>
      </c>
      <c r="I560" s="10">
        <v>15795</v>
      </c>
      <c r="J560" s="13">
        <v>13827</v>
      </c>
      <c r="K560" s="10">
        <v>12735</v>
      </c>
      <c r="L560" s="10">
        <v>11288</v>
      </c>
      <c r="M560" s="10">
        <v>10470</v>
      </c>
      <c r="N560" s="10">
        <v>9500</v>
      </c>
      <c r="O560" s="10">
        <v>8699</v>
      </c>
      <c r="P560" s="10">
        <v>7288</v>
      </c>
      <c r="Q560" s="10">
        <v>5781</v>
      </c>
      <c r="R560" s="10">
        <v>4827</v>
      </c>
      <c r="S560" s="10">
        <v>4225</v>
      </c>
      <c r="T560" s="10">
        <v>3370</v>
      </c>
      <c r="U560" s="10">
        <v>2978</v>
      </c>
      <c r="V560" s="10">
        <v>2545</v>
      </c>
      <c r="W560" s="10">
        <v>2316</v>
      </c>
      <c r="X560" s="10">
        <v>2097</v>
      </c>
      <c r="Y560" s="10">
        <v>1904</v>
      </c>
      <c r="Z560" s="10">
        <v>1677</v>
      </c>
      <c r="AA560" s="10">
        <v>1544</v>
      </c>
      <c r="AB560" s="10">
        <v>1372</v>
      </c>
      <c r="AC560" s="10">
        <v>1229</v>
      </c>
      <c r="AD560" s="10">
        <v>1122</v>
      </c>
      <c r="AE560">
        <v>985</v>
      </c>
      <c r="AF560">
        <v>869</v>
      </c>
      <c r="AG560">
        <v>804</v>
      </c>
      <c r="AH560">
        <v>716</v>
      </c>
      <c r="AI560">
        <v>671</v>
      </c>
      <c r="AJ560">
        <v>607</v>
      </c>
      <c r="AK560">
        <v>533</v>
      </c>
      <c r="AL560">
        <v>476</v>
      </c>
      <c r="AM560">
        <v>468</v>
      </c>
      <c r="AN560">
        <v>474</v>
      </c>
      <c r="AO560">
        <v>433</v>
      </c>
      <c r="AP560">
        <v>370</v>
      </c>
      <c r="AQ560">
        <v>314</v>
      </c>
      <c r="AR560">
        <v>286</v>
      </c>
      <c r="AS560">
        <v>266</v>
      </c>
      <c r="AT560">
        <v>252</v>
      </c>
      <c r="AU560">
        <v>234</v>
      </c>
      <c r="AV560">
        <v>216</v>
      </c>
      <c r="AW560">
        <v>207</v>
      </c>
      <c r="AX560">
        <v>171</v>
      </c>
    </row>
    <row r="561" spans="3:50" ht="12.75">
      <c r="C561" t="s">
        <v>53</v>
      </c>
      <c r="F561">
        <v>0</v>
      </c>
      <c r="G561">
        <v>0</v>
      </c>
      <c r="H561">
        <v>0</v>
      </c>
      <c r="I561">
        <v>0</v>
      </c>
      <c r="J561" s="12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</row>
    <row r="562" spans="3:50" ht="12.75">
      <c r="C562" t="s">
        <v>33</v>
      </c>
      <c r="F562">
        <v>0</v>
      </c>
      <c r="G562">
        <v>0</v>
      </c>
      <c r="H562">
        <v>0</v>
      </c>
      <c r="I562">
        <v>0</v>
      </c>
      <c r="J562" s="1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</row>
    <row r="563" spans="3:50" ht="12.75">
      <c r="C563" t="s">
        <v>34</v>
      </c>
      <c r="F563" s="10">
        <v>15502</v>
      </c>
      <c r="G563" s="10">
        <v>14343</v>
      </c>
      <c r="H563" s="10">
        <v>13672</v>
      </c>
      <c r="I563" s="10">
        <v>12253</v>
      </c>
      <c r="J563" s="13">
        <v>10448</v>
      </c>
      <c r="K563" s="10">
        <v>9574</v>
      </c>
      <c r="L563" s="10">
        <v>8318</v>
      </c>
      <c r="M563" s="10">
        <v>7683</v>
      </c>
      <c r="N563" s="10">
        <v>6893</v>
      </c>
      <c r="O563" s="10">
        <v>6227</v>
      </c>
      <c r="P563" s="10">
        <v>4917</v>
      </c>
      <c r="Q563" s="10">
        <v>3603</v>
      </c>
      <c r="R563" s="10">
        <v>2817</v>
      </c>
      <c r="S563" s="10">
        <v>2315</v>
      </c>
      <c r="T563" s="10">
        <v>1599</v>
      </c>
      <c r="U563" s="10">
        <v>1326</v>
      </c>
      <c r="V563">
        <v>973</v>
      </c>
      <c r="W563">
        <v>823</v>
      </c>
      <c r="X563">
        <v>699</v>
      </c>
      <c r="Y563">
        <v>623</v>
      </c>
      <c r="Z563">
        <v>522</v>
      </c>
      <c r="AA563">
        <v>486</v>
      </c>
      <c r="AB563">
        <v>396</v>
      </c>
      <c r="AC563">
        <v>322</v>
      </c>
      <c r="AD563">
        <v>264</v>
      </c>
      <c r="AE563">
        <v>223</v>
      </c>
      <c r="AF563">
        <v>181</v>
      </c>
      <c r="AG563">
        <v>174</v>
      </c>
      <c r="AH563">
        <v>169</v>
      </c>
      <c r="AI563">
        <v>170</v>
      </c>
      <c r="AJ563">
        <v>134</v>
      </c>
      <c r="AK563">
        <v>101</v>
      </c>
      <c r="AL563">
        <v>77</v>
      </c>
      <c r="AM563">
        <v>71</v>
      </c>
      <c r="AN563">
        <v>91</v>
      </c>
      <c r="AO563">
        <v>83</v>
      </c>
      <c r="AP563">
        <v>53</v>
      </c>
      <c r="AQ563">
        <v>31</v>
      </c>
      <c r="AR563">
        <v>27</v>
      </c>
      <c r="AS563">
        <v>29</v>
      </c>
      <c r="AT563">
        <v>30</v>
      </c>
      <c r="AU563">
        <v>23</v>
      </c>
      <c r="AV563">
        <v>16</v>
      </c>
      <c r="AW563">
        <v>15</v>
      </c>
      <c r="AX563">
        <v>12</v>
      </c>
    </row>
    <row r="564" spans="4:50" ht="12.75">
      <c r="D564" t="s">
        <v>36</v>
      </c>
      <c r="F564" s="10">
        <v>15279</v>
      </c>
      <c r="G564" s="10">
        <v>14146</v>
      </c>
      <c r="H564" s="10">
        <v>13477</v>
      </c>
      <c r="I564" s="10">
        <v>12067</v>
      </c>
      <c r="J564" s="13">
        <v>10322</v>
      </c>
      <c r="K564" s="10">
        <v>9453</v>
      </c>
      <c r="L564" s="10">
        <v>8184</v>
      </c>
      <c r="M564" s="10">
        <v>7402</v>
      </c>
      <c r="N564" s="10">
        <v>6518</v>
      </c>
      <c r="O564" s="10">
        <v>5851</v>
      </c>
      <c r="P564" s="10">
        <v>4700</v>
      </c>
      <c r="Q564" s="10">
        <v>3482</v>
      </c>
      <c r="R564" s="10">
        <v>2686</v>
      </c>
      <c r="S564" s="10">
        <v>2215</v>
      </c>
      <c r="T564" s="10">
        <v>1495</v>
      </c>
      <c r="U564" s="10">
        <v>1242</v>
      </c>
      <c r="V564">
        <v>897</v>
      </c>
      <c r="W564">
        <v>745</v>
      </c>
      <c r="X564">
        <v>618</v>
      </c>
      <c r="Y564">
        <v>536</v>
      </c>
      <c r="Z564">
        <v>439</v>
      </c>
      <c r="AA564">
        <v>418</v>
      </c>
      <c r="AB564">
        <v>327</v>
      </c>
      <c r="AC564">
        <v>244</v>
      </c>
      <c r="AD564">
        <v>198</v>
      </c>
      <c r="AE564">
        <v>183</v>
      </c>
      <c r="AF564">
        <v>145</v>
      </c>
      <c r="AG564">
        <v>141</v>
      </c>
      <c r="AH564">
        <v>137</v>
      </c>
      <c r="AI564">
        <v>141</v>
      </c>
      <c r="AJ564">
        <v>110</v>
      </c>
      <c r="AK564">
        <v>81</v>
      </c>
      <c r="AL564">
        <v>60</v>
      </c>
      <c r="AM564">
        <v>57</v>
      </c>
      <c r="AN564">
        <v>78</v>
      </c>
      <c r="AO564">
        <v>71</v>
      </c>
      <c r="AP564">
        <v>43</v>
      </c>
      <c r="AQ564">
        <v>23</v>
      </c>
      <c r="AR564">
        <v>12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</row>
    <row r="565" spans="4:50" ht="12.75">
      <c r="D565" t="s">
        <v>37</v>
      </c>
      <c r="F565">
        <v>59</v>
      </c>
      <c r="G565">
        <v>56</v>
      </c>
      <c r="H565">
        <v>54</v>
      </c>
      <c r="I565">
        <v>58</v>
      </c>
      <c r="J565" s="12">
        <v>35</v>
      </c>
      <c r="K565">
        <v>21</v>
      </c>
      <c r="L565">
        <v>5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</row>
    <row r="566" spans="4:50" ht="12.75">
      <c r="D566" t="s">
        <v>38</v>
      </c>
      <c r="F566">
        <v>62</v>
      </c>
      <c r="G566">
        <v>36</v>
      </c>
      <c r="H566">
        <v>43</v>
      </c>
      <c r="I566">
        <v>24</v>
      </c>
      <c r="J566" s="12">
        <v>22</v>
      </c>
      <c r="K566">
        <v>7</v>
      </c>
      <c r="L566">
        <v>3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</row>
    <row r="567" spans="4:50" ht="12.75">
      <c r="D567" t="s">
        <v>54</v>
      </c>
      <c r="F567">
        <v>0</v>
      </c>
      <c r="G567">
        <v>0</v>
      </c>
      <c r="H567">
        <v>0</v>
      </c>
      <c r="I567">
        <v>0</v>
      </c>
      <c r="J567" s="12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2</v>
      </c>
      <c r="AP567">
        <v>2</v>
      </c>
      <c r="AQ567">
        <v>1</v>
      </c>
      <c r="AR567">
        <v>10</v>
      </c>
      <c r="AS567">
        <v>26</v>
      </c>
      <c r="AT567">
        <v>26</v>
      </c>
      <c r="AU567">
        <v>20</v>
      </c>
      <c r="AV567">
        <v>13</v>
      </c>
      <c r="AW567">
        <v>12</v>
      </c>
      <c r="AX567">
        <v>9</v>
      </c>
    </row>
    <row r="568" spans="4:50" ht="12.75">
      <c r="D568" t="s">
        <v>55</v>
      </c>
      <c r="F568">
        <v>103</v>
      </c>
      <c r="G568">
        <v>105</v>
      </c>
      <c r="H568">
        <v>99</v>
      </c>
      <c r="I568">
        <v>104</v>
      </c>
      <c r="J568" s="12">
        <v>70</v>
      </c>
      <c r="K568">
        <v>94</v>
      </c>
      <c r="L568">
        <v>125</v>
      </c>
      <c r="M568">
        <v>281</v>
      </c>
      <c r="N568">
        <v>375</v>
      </c>
      <c r="O568">
        <v>376</v>
      </c>
      <c r="P568">
        <v>217</v>
      </c>
      <c r="Q568">
        <v>122</v>
      </c>
      <c r="R568">
        <v>131</v>
      </c>
      <c r="S568">
        <v>101</v>
      </c>
      <c r="T568">
        <v>104</v>
      </c>
      <c r="U568">
        <v>84</v>
      </c>
      <c r="V568">
        <v>76</v>
      </c>
      <c r="W568">
        <v>77</v>
      </c>
      <c r="X568">
        <v>80</v>
      </c>
      <c r="Y568">
        <v>87</v>
      </c>
      <c r="Z568">
        <v>84</v>
      </c>
      <c r="AA568">
        <v>69</v>
      </c>
      <c r="AB568">
        <v>70</v>
      </c>
      <c r="AC568">
        <v>78</v>
      </c>
      <c r="AD568">
        <v>67</v>
      </c>
      <c r="AE568">
        <v>41</v>
      </c>
      <c r="AF568">
        <v>37</v>
      </c>
      <c r="AG568">
        <v>33</v>
      </c>
      <c r="AH568">
        <v>32</v>
      </c>
      <c r="AI568">
        <v>29</v>
      </c>
      <c r="AJ568">
        <v>24</v>
      </c>
      <c r="AK568">
        <v>20</v>
      </c>
      <c r="AL568">
        <v>17</v>
      </c>
      <c r="AM568">
        <v>14</v>
      </c>
      <c r="AN568">
        <v>12</v>
      </c>
      <c r="AO568">
        <v>11</v>
      </c>
      <c r="AP568">
        <v>9</v>
      </c>
      <c r="AQ568">
        <v>7</v>
      </c>
      <c r="AR568">
        <v>5</v>
      </c>
      <c r="AS568">
        <v>4</v>
      </c>
      <c r="AT568">
        <v>3</v>
      </c>
      <c r="AU568">
        <v>3</v>
      </c>
      <c r="AV568">
        <v>3</v>
      </c>
      <c r="AW568">
        <v>3</v>
      </c>
      <c r="AX568">
        <v>3</v>
      </c>
    </row>
    <row r="569" spans="3:50" ht="12.75">
      <c r="C569" t="s">
        <v>41</v>
      </c>
      <c r="F569" s="10">
        <v>1177</v>
      </c>
      <c r="G569" s="10">
        <v>1177</v>
      </c>
      <c r="H569" s="10">
        <v>1156</v>
      </c>
      <c r="I569" s="10">
        <v>1161</v>
      </c>
      <c r="J569" s="13">
        <v>1176</v>
      </c>
      <c r="K569" s="10">
        <v>1100</v>
      </c>
      <c r="L569" s="10">
        <v>1026</v>
      </c>
      <c r="M569">
        <v>987</v>
      </c>
      <c r="N569">
        <v>933</v>
      </c>
      <c r="O569">
        <v>895</v>
      </c>
      <c r="P569">
        <v>863</v>
      </c>
      <c r="Q569">
        <v>820</v>
      </c>
      <c r="R569">
        <v>767</v>
      </c>
      <c r="S569">
        <v>705</v>
      </c>
      <c r="T569">
        <v>637</v>
      </c>
      <c r="U569">
        <v>611</v>
      </c>
      <c r="V569">
        <v>602</v>
      </c>
      <c r="W569">
        <v>576</v>
      </c>
      <c r="X569">
        <v>531</v>
      </c>
      <c r="Y569">
        <v>475</v>
      </c>
      <c r="Z569">
        <v>413</v>
      </c>
      <c r="AA569">
        <v>365</v>
      </c>
      <c r="AB569">
        <v>317</v>
      </c>
      <c r="AC569">
        <v>287</v>
      </c>
      <c r="AD569">
        <v>272</v>
      </c>
      <c r="AE569">
        <v>228</v>
      </c>
      <c r="AF569">
        <v>189</v>
      </c>
      <c r="AG569">
        <v>174</v>
      </c>
      <c r="AH569">
        <v>159</v>
      </c>
      <c r="AI569">
        <v>143</v>
      </c>
      <c r="AJ569">
        <v>133</v>
      </c>
      <c r="AK569">
        <v>121</v>
      </c>
      <c r="AL569">
        <v>111</v>
      </c>
      <c r="AM569">
        <v>121</v>
      </c>
      <c r="AN569">
        <v>123</v>
      </c>
      <c r="AO569">
        <v>115</v>
      </c>
      <c r="AP569">
        <v>101</v>
      </c>
      <c r="AQ569">
        <v>91</v>
      </c>
      <c r="AR569">
        <v>92</v>
      </c>
      <c r="AS569">
        <v>89</v>
      </c>
      <c r="AT569">
        <v>89</v>
      </c>
      <c r="AU569">
        <v>83</v>
      </c>
      <c r="AV569">
        <v>72</v>
      </c>
      <c r="AW569">
        <v>71</v>
      </c>
      <c r="AX569">
        <v>51</v>
      </c>
    </row>
    <row r="570" spans="3:50" ht="12.75">
      <c r="C570" t="s">
        <v>43</v>
      </c>
      <c r="F570">
        <v>0</v>
      </c>
      <c r="G570">
        <v>0</v>
      </c>
      <c r="H570">
        <v>0</v>
      </c>
      <c r="I570">
        <v>0</v>
      </c>
      <c r="J570" s="12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</row>
    <row r="571" spans="3:50" ht="12.75">
      <c r="C571" t="s">
        <v>56</v>
      </c>
      <c r="F571" s="10">
        <v>2951</v>
      </c>
      <c r="G571" s="10">
        <v>2738</v>
      </c>
      <c r="H571" s="10">
        <v>2553</v>
      </c>
      <c r="I571" s="10">
        <v>2382</v>
      </c>
      <c r="J571" s="13">
        <v>2203</v>
      </c>
      <c r="K571" s="10">
        <v>2061</v>
      </c>
      <c r="L571" s="10">
        <v>1944</v>
      </c>
      <c r="M571" s="10">
        <v>1800</v>
      </c>
      <c r="N571" s="10">
        <v>1673</v>
      </c>
      <c r="O571" s="10">
        <v>1577</v>
      </c>
      <c r="P571" s="10">
        <v>1508</v>
      </c>
      <c r="Q571" s="10">
        <v>1358</v>
      </c>
      <c r="R571" s="10">
        <v>1243</v>
      </c>
      <c r="S571" s="10">
        <v>1205</v>
      </c>
      <c r="T571" s="10">
        <v>1135</v>
      </c>
      <c r="U571" s="10">
        <v>1041</v>
      </c>
      <c r="V571">
        <v>970</v>
      </c>
      <c r="W571">
        <v>917</v>
      </c>
      <c r="X571">
        <v>867</v>
      </c>
      <c r="Y571">
        <v>807</v>
      </c>
      <c r="Z571">
        <v>741</v>
      </c>
      <c r="AA571">
        <v>693</v>
      </c>
      <c r="AB571">
        <v>658</v>
      </c>
      <c r="AC571">
        <v>620</v>
      </c>
      <c r="AD571">
        <v>585</v>
      </c>
      <c r="AE571">
        <v>534</v>
      </c>
      <c r="AF571">
        <v>499</v>
      </c>
      <c r="AG571">
        <v>456</v>
      </c>
      <c r="AH571">
        <v>388</v>
      </c>
      <c r="AI571">
        <v>359</v>
      </c>
      <c r="AJ571">
        <v>340</v>
      </c>
      <c r="AK571">
        <v>312</v>
      </c>
      <c r="AL571">
        <v>289</v>
      </c>
      <c r="AM571">
        <v>277</v>
      </c>
      <c r="AN571">
        <v>261</v>
      </c>
      <c r="AO571">
        <v>235</v>
      </c>
      <c r="AP571">
        <v>215</v>
      </c>
      <c r="AQ571">
        <v>192</v>
      </c>
      <c r="AR571">
        <v>167</v>
      </c>
      <c r="AS571">
        <v>148</v>
      </c>
      <c r="AT571">
        <v>133</v>
      </c>
      <c r="AU571">
        <v>128</v>
      </c>
      <c r="AV571">
        <v>128</v>
      </c>
      <c r="AW571">
        <v>121</v>
      </c>
      <c r="AX571">
        <v>108</v>
      </c>
    </row>
    <row r="572" ht="12.75">
      <c r="A572" t="s">
        <v>57</v>
      </c>
    </row>
    <row r="573" spans="1:50" ht="12.75">
      <c r="A573" t="s">
        <v>65</v>
      </c>
      <c r="F573" s="10">
        <v>36650</v>
      </c>
      <c r="G573" s="10">
        <v>34698</v>
      </c>
      <c r="H573" s="10">
        <v>31613</v>
      </c>
      <c r="I573" s="10">
        <v>27885</v>
      </c>
      <c r="J573" s="13">
        <v>24052</v>
      </c>
      <c r="K573" s="10">
        <v>22033</v>
      </c>
      <c r="L573" s="10">
        <v>19093</v>
      </c>
      <c r="M573" s="10">
        <v>17467</v>
      </c>
      <c r="N573" s="10">
        <v>15834</v>
      </c>
      <c r="O573" s="10">
        <v>13743</v>
      </c>
      <c r="P573" s="10">
        <v>11152</v>
      </c>
      <c r="Q573" s="10">
        <v>8442</v>
      </c>
      <c r="R573" s="10">
        <v>6378</v>
      </c>
      <c r="S573" s="10">
        <v>5103</v>
      </c>
      <c r="T573" s="10">
        <v>3477</v>
      </c>
      <c r="U573" s="10">
        <v>2906</v>
      </c>
      <c r="V573" s="10">
        <v>2073</v>
      </c>
      <c r="W573" s="10">
        <v>1698</v>
      </c>
      <c r="X573" s="10">
        <v>1421</v>
      </c>
      <c r="Y573" s="10">
        <v>1194</v>
      </c>
      <c r="Z573">
        <v>959</v>
      </c>
      <c r="AA573">
        <v>904</v>
      </c>
      <c r="AB573">
        <v>706</v>
      </c>
      <c r="AC573">
        <v>549</v>
      </c>
      <c r="AD573">
        <v>440</v>
      </c>
      <c r="AE573">
        <v>418</v>
      </c>
      <c r="AF573">
        <v>326</v>
      </c>
      <c r="AG573">
        <v>324</v>
      </c>
      <c r="AH573">
        <v>334</v>
      </c>
      <c r="AI573">
        <v>315</v>
      </c>
      <c r="AJ573">
        <v>247</v>
      </c>
      <c r="AK573">
        <v>174</v>
      </c>
      <c r="AL573">
        <v>127</v>
      </c>
      <c r="AM573">
        <v>133</v>
      </c>
      <c r="AN573">
        <v>170</v>
      </c>
      <c r="AO573">
        <v>156</v>
      </c>
      <c r="AP573">
        <v>90</v>
      </c>
      <c r="AQ573">
        <v>44</v>
      </c>
      <c r="AR573">
        <v>22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</row>
    <row r="574" spans="1:50" ht="12.75">
      <c r="A574" t="s">
        <v>59</v>
      </c>
      <c r="F574">
        <v>389</v>
      </c>
      <c r="G574">
        <v>314</v>
      </c>
      <c r="H574">
        <v>328</v>
      </c>
      <c r="I574">
        <v>273</v>
      </c>
      <c r="J574" s="12">
        <v>196</v>
      </c>
      <c r="K574">
        <v>99</v>
      </c>
      <c r="L574">
        <v>28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</row>
    <row r="575" spans="1:50" ht="12.75">
      <c r="A575" t="s">
        <v>60</v>
      </c>
      <c r="F575" s="10">
        <v>37039</v>
      </c>
      <c r="G575" s="10">
        <v>35012</v>
      </c>
      <c r="H575" s="10">
        <v>31941</v>
      </c>
      <c r="I575" s="10">
        <v>28157</v>
      </c>
      <c r="J575" s="13">
        <v>24249</v>
      </c>
      <c r="K575" s="10">
        <v>22132</v>
      </c>
      <c r="L575" s="10">
        <v>19122</v>
      </c>
      <c r="M575" s="10">
        <v>17467</v>
      </c>
      <c r="N575" s="10">
        <v>15834</v>
      </c>
      <c r="O575" s="10">
        <v>13743</v>
      </c>
      <c r="P575" s="10">
        <v>11152</v>
      </c>
      <c r="Q575" s="10">
        <v>8442</v>
      </c>
      <c r="R575" s="10">
        <v>6378</v>
      </c>
      <c r="S575" s="10">
        <v>5103</v>
      </c>
      <c r="T575" s="10">
        <v>3477</v>
      </c>
      <c r="U575" s="10">
        <v>2906</v>
      </c>
      <c r="V575" s="10">
        <v>2073</v>
      </c>
      <c r="W575" s="10">
        <v>1698</v>
      </c>
      <c r="X575" s="10">
        <v>1421</v>
      </c>
      <c r="Y575" s="10">
        <v>1194</v>
      </c>
      <c r="Z575">
        <v>959</v>
      </c>
      <c r="AA575">
        <v>904</v>
      </c>
      <c r="AB575">
        <v>706</v>
      </c>
      <c r="AC575">
        <v>549</v>
      </c>
      <c r="AD575">
        <v>440</v>
      </c>
      <c r="AE575">
        <v>418</v>
      </c>
      <c r="AF575">
        <v>326</v>
      </c>
      <c r="AG575">
        <v>324</v>
      </c>
      <c r="AH575">
        <v>334</v>
      </c>
      <c r="AI575">
        <v>315</v>
      </c>
      <c r="AJ575">
        <v>247</v>
      </c>
      <c r="AK575">
        <v>174</v>
      </c>
      <c r="AL575">
        <v>127</v>
      </c>
      <c r="AM575">
        <v>133</v>
      </c>
      <c r="AN575">
        <v>170</v>
      </c>
      <c r="AO575">
        <v>156</v>
      </c>
      <c r="AP575">
        <v>90</v>
      </c>
      <c r="AQ575">
        <v>44</v>
      </c>
      <c r="AR575">
        <v>22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</row>
    <row r="577" spans="1:50" ht="12.75">
      <c r="A577" t="s">
        <v>82</v>
      </c>
      <c r="F577" s="10">
        <v>136654</v>
      </c>
      <c r="G577" s="10">
        <v>124856</v>
      </c>
      <c r="H577" s="10">
        <v>106104</v>
      </c>
      <c r="I577" s="10">
        <v>89644</v>
      </c>
      <c r="J577" s="13">
        <v>81241</v>
      </c>
      <c r="K577" s="10">
        <v>70948</v>
      </c>
      <c r="L577" s="10">
        <v>63667</v>
      </c>
      <c r="M577" s="10">
        <v>59725</v>
      </c>
      <c r="N577" s="10">
        <v>60115</v>
      </c>
      <c r="O577" s="10">
        <v>58358</v>
      </c>
      <c r="P577" s="10">
        <v>56564</v>
      </c>
      <c r="Q577" s="10">
        <v>52995</v>
      </c>
      <c r="R577" s="10">
        <v>43440</v>
      </c>
      <c r="S577" s="10">
        <v>40117</v>
      </c>
      <c r="T577" s="10">
        <v>39241</v>
      </c>
      <c r="U577" s="10">
        <v>34510</v>
      </c>
      <c r="V577" s="10">
        <v>27163</v>
      </c>
      <c r="W577" s="10">
        <v>21440</v>
      </c>
      <c r="X577" s="10">
        <v>22889</v>
      </c>
      <c r="Y577" s="10">
        <v>25621</v>
      </c>
      <c r="Z577" s="10">
        <v>23946</v>
      </c>
      <c r="AA577" s="10">
        <v>18785</v>
      </c>
      <c r="AB577" s="10">
        <v>16551</v>
      </c>
      <c r="AC577" s="10">
        <v>14272</v>
      </c>
      <c r="AD577" s="10">
        <v>12213</v>
      </c>
      <c r="AE577" s="10">
        <v>12152</v>
      </c>
      <c r="AF577" s="10">
        <v>11293</v>
      </c>
      <c r="AG577" s="10">
        <v>9539</v>
      </c>
      <c r="AH577" s="10">
        <v>6883</v>
      </c>
      <c r="AI577" s="10">
        <v>5066</v>
      </c>
      <c r="AJ577" s="10">
        <v>4663</v>
      </c>
      <c r="AK577" s="10">
        <v>4953</v>
      </c>
      <c r="AL577" s="10">
        <v>4480</v>
      </c>
      <c r="AM577" s="10">
        <v>3364</v>
      </c>
      <c r="AN577" s="10">
        <v>2770</v>
      </c>
      <c r="AO577" s="10">
        <v>2549</v>
      </c>
      <c r="AP577" s="10">
        <v>2765</v>
      </c>
      <c r="AQ577" s="10">
        <v>2295</v>
      </c>
      <c r="AR577" s="10">
        <v>2214</v>
      </c>
      <c r="AS577" s="10">
        <v>2004</v>
      </c>
      <c r="AT577" s="10">
        <v>1651</v>
      </c>
      <c r="AU577" s="10">
        <v>1483</v>
      </c>
      <c r="AV577" s="10">
        <v>1431</v>
      </c>
      <c r="AW577" s="10">
        <v>1307</v>
      </c>
      <c r="AX577" s="10">
        <v>1211</v>
      </c>
    </row>
    <row r="579" spans="1:50" ht="12.75">
      <c r="A579" t="s">
        <v>21</v>
      </c>
      <c r="F579" s="10">
        <v>96340</v>
      </c>
      <c r="G579" s="10">
        <v>87651</v>
      </c>
      <c r="H579" s="10">
        <v>71719</v>
      </c>
      <c r="I579" s="10">
        <v>57965</v>
      </c>
      <c r="J579" s="13">
        <v>53163</v>
      </c>
      <c r="K579" s="10">
        <v>47034</v>
      </c>
      <c r="L579" s="10">
        <v>41249</v>
      </c>
      <c r="M579" s="10">
        <v>40346</v>
      </c>
      <c r="N579" s="10">
        <v>41441</v>
      </c>
      <c r="O579" s="10">
        <v>39523</v>
      </c>
      <c r="P579" s="10">
        <v>39265</v>
      </c>
      <c r="Q579" s="10">
        <v>38783</v>
      </c>
      <c r="R579" s="10">
        <v>31788</v>
      </c>
      <c r="S579" s="10">
        <v>30008</v>
      </c>
      <c r="T579" s="10">
        <v>29670</v>
      </c>
      <c r="U579" s="10">
        <v>25943</v>
      </c>
      <c r="V579" s="10">
        <v>18988</v>
      </c>
      <c r="W579" s="10">
        <v>14263</v>
      </c>
      <c r="X579" s="10">
        <v>16652</v>
      </c>
      <c r="Y579" s="10">
        <v>19652</v>
      </c>
      <c r="Z579" s="10">
        <v>18703</v>
      </c>
      <c r="AA579" s="10">
        <v>13612</v>
      </c>
      <c r="AB579" s="10">
        <v>11559</v>
      </c>
      <c r="AC579" s="10">
        <v>9468</v>
      </c>
      <c r="AD579" s="10">
        <v>7888</v>
      </c>
      <c r="AE579" s="10">
        <v>8332</v>
      </c>
      <c r="AF579" s="10">
        <v>8031</v>
      </c>
      <c r="AG579" s="10">
        <v>6875</v>
      </c>
      <c r="AH579" s="10">
        <v>4457</v>
      </c>
      <c r="AI579" s="10">
        <v>2986</v>
      </c>
      <c r="AJ579" s="10">
        <v>2773</v>
      </c>
      <c r="AK579" s="10">
        <v>3325</v>
      </c>
      <c r="AL579" s="10">
        <v>3111</v>
      </c>
      <c r="AM579" s="10">
        <v>2149</v>
      </c>
      <c r="AN579" s="10">
        <v>1572</v>
      </c>
      <c r="AO579" s="10">
        <v>1491</v>
      </c>
      <c r="AP579" s="10">
        <v>1810</v>
      </c>
      <c r="AQ579" s="10">
        <v>1543</v>
      </c>
      <c r="AR579" s="10">
        <v>1588</v>
      </c>
      <c r="AS579" s="10">
        <v>1513</v>
      </c>
      <c r="AT579" s="10">
        <v>1284</v>
      </c>
      <c r="AU579" s="10">
        <v>1201</v>
      </c>
      <c r="AV579" s="10">
        <v>1157</v>
      </c>
      <c r="AW579" s="10">
        <v>1071</v>
      </c>
      <c r="AX579">
        <v>991</v>
      </c>
    </row>
    <row r="580" spans="2:50" ht="12.75">
      <c r="B580" t="s">
        <v>22</v>
      </c>
      <c r="F580" s="10">
        <v>94981</v>
      </c>
      <c r="G580" s="10">
        <v>86372</v>
      </c>
      <c r="H580" s="10">
        <v>70397</v>
      </c>
      <c r="I580" s="10">
        <v>56712</v>
      </c>
      <c r="J580" s="13">
        <v>52079</v>
      </c>
      <c r="K580" s="10">
        <v>46047</v>
      </c>
      <c r="L580" s="10">
        <v>40370</v>
      </c>
      <c r="M580" s="10">
        <v>39597</v>
      </c>
      <c r="N580" s="10">
        <v>40722</v>
      </c>
      <c r="O580" s="10">
        <v>38854</v>
      </c>
      <c r="P580" s="10">
        <v>38659</v>
      </c>
      <c r="Q580" s="10">
        <v>38199</v>
      </c>
      <c r="R580" s="10">
        <v>31198</v>
      </c>
      <c r="S580" s="10">
        <v>29394</v>
      </c>
      <c r="T580" s="10">
        <v>29078</v>
      </c>
      <c r="U580" s="10">
        <v>25409</v>
      </c>
      <c r="V580" s="10">
        <v>18481</v>
      </c>
      <c r="W580" s="10">
        <v>13761</v>
      </c>
      <c r="X580" s="10">
        <v>16177</v>
      </c>
      <c r="Y580" s="10">
        <v>19169</v>
      </c>
      <c r="Z580" s="10">
        <v>18259</v>
      </c>
      <c r="AA580" s="10">
        <v>13222</v>
      </c>
      <c r="AB580" s="10">
        <v>11227</v>
      </c>
      <c r="AC580" s="10">
        <v>9192</v>
      </c>
      <c r="AD580" s="10">
        <v>7644</v>
      </c>
      <c r="AE580" s="10">
        <v>8134</v>
      </c>
      <c r="AF580" s="10">
        <v>7848</v>
      </c>
      <c r="AG580" s="10">
        <v>6704</v>
      </c>
      <c r="AH580" s="10">
        <v>4289</v>
      </c>
      <c r="AI580" s="10">
        <v>2825</v>
      </c>
      <c r="AJ580" s="10">
        <v>2619</v>
      </c>
      <c r="AK580" s="10">
        <v>3179</v>
      </c>
      <c r="AL580" s="10">
        <v>2954</v>
      </c>
      <c r="AM580" s="10">
        <v>2008</v>
      </c>
      <c r="AN580" s="10">
        <v>1434</v>
      </c>
      <c r="AO580" s="10">
        <v>1355</v>
      </c>
      <c r="AP580" s="10">
        <v>1637</v>
      </c>
      <c r="AQ580" s="10">
        <v>1390</v>
      </c>
      <c r="AR580" s="10">
        <v>1441</v>
      </c>
      <c r="AS580" s="10">
        <v>1354</v>
      </c>
      <c r="AT580" s="10">
        <v>1152</v>
      </c>
      <c r="AU580" s="10">
        <v>1052</v>
      </c>
      <c r="AV580" s="10">
        <v>1020</v>
      </c>
      <c r="AW580">
        <v>934</v>
      </c>
      <c r="AX580">
        <v>858</v>
      </c>
    </row>
    <row r="581" spans="3:50" ht="12.75">
      <c r="C581" t="s">
        <v>23</v>
      </c>
      <c r="F581">
        <v>0</v>
      </c>
      <c r="G581">
        <v>0</v>
      </c>
      <c r="H581">
        <v>0</v>
      </c>
      <c r="I581">
        <v>0</v>
      </c>
      <c r="J581" s="12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</row>
    <row r="582" spans="3:50" ht="12.75">
      <c r="C582" t="s">
        <v>24</v>
      </c>
      <c r="F582" s="10">
        <v>94981</v>
      </c>
      <c r="G582" s="10">
        <v>86372</v>
      </c>
      <c r="H582" s="10">
        <v>70397</v>
      </c>
      <c r="I582" s="10">
        <v>56712</v>
      </c>
      <c r="J582" s="13">
        <v>52079</v>
      </c>
      <c r="K582" s="10">
        <v>46047</v>
      </c>
      <c r="L582" s="10">
        <v>40370</v>
      </c>
      <c r="M582" s="10">
        <v>39597</v>
      </c>
      <c r="N582" s="10">
        <v>40722</v>
      </c>
      <c r="O582" s="10">
        <v>38854</v>
      </c>
      <c r="P582" s="10">
        <v>38659</v>
      </c>
      <c r="Q582" s="10">
        <v>38199</v>
      </c>
      <c r="R582" s="10">
        <v>31198</v>
      </c>
      <c r="S582" s="10">
        <v>29394</v>
      </c>
      <c r="T582" s="10">
        <v>29078</v>
      </c>
      <c r="U582" s="10">
        <v>25409</v>
      </c>
      <c r="V582" s="10">
        <v>18481</v>
      </c>
      <c r="W582" s="10">
        <v>13761</v>
      </c>
      <c r="X582" s="10">
        <v>16177</v>
      </c>
      <c r="Y582" s="10">
        <v>19169</v>
      </c>
      <c r="Z582" s="10">
        <v>18259</v>
      </c>
      <c r="AA582" s="10">
        <v>13222</v>
      </c>
      <c r="AB582" s="10">
        <v>11227</v>
      </c>
      <c r="AC582" s="10">
        <v>9192</v>
      </c>
      <c r="AD582" s="10">
        <v>7644</v>
      </c>
      <c r="AE582" s="10">
        <v>8134</v>
      </c>
      <c r="AF582" s="10">
        <v>7848</v>
      </c>
      <c r="AG582" s="10">
        <v>6704</v>
      </c>
      <c r="AH582" s="10">
        <v>4289</v>
      </c>
      <c r="AI582" s="10">
        <v>2825</v>
      </c>
      <c r="AJ582" s="10">
        <v>2619</v>
      </c>
      <c r="AK582" s="10">
        <v>3179</v>
      </c>
      <c r="AL582" s="10">
        <v>2954</v>
      </c>
      <c r="AM582" s="10">
        <v>2008</v>
      </c>
      <c r="AN582" s="10">
        <v>1434</v>
      </c>
      <c r="AO582" s="10">
        <v>1355</v>
      </c>
      <c r="AP582" s="10">
        <v>1637</v>
      </c>
      <c r="AQ582" s="10">
        <v>1390</v>
      </c>
      <c r="AR582" s="10">
        <v>1441</v>
      </c>
      <c r="AS582" s="10">
        <v>1354</v>
      </c>
      <c r="AT582" s="10">
        <v>1152</v>
      </c>
      <c r="AU582" s="10">
        <v>1052</v>
      </c>
      <c r="AV582" s="10">
        <v>1020</v>
      </c>
      <c r="AW582">
        <v>934</v>
      </c>
      <c r="AX582">
        <v>858</v>
      </c>
    </row>
    <row r="583" spans="2:50" ht="12.75">
      <c r="B583" t="s">
        <v>25</v>
      </c>
      <c r="F583" s="10">
        <v>1359</v>
      </c>
      <c r="G583" s="10">
        <v>1278</v>
      </c>
      <c r="H583" s="10">
        <v>1321</v>
      </c>
      <c r="I583" s="10">
        <v>1254</v>
      </c>
      <c r="J583" s="13">
        <v>1084</v>
      </c>
      <c r="K583">
        <v>987</v>
      </c>
      <c r="L583">
        <v>878</v>
      </c>
      <c r="M583">
        <v>749</v>
      </c>
      <c r="N583">
        <v>719</v>
      </c>
      <c r="O583">
        <v>669</v>
      </c>
      <c r="P583">
        <v>606</v>
      </c>
      <c r="Q583">
        <v>584</v>
      </c>
      <c r="R583">
        <v>590</v>
      </c>
      <c r="S583">
        <v>614</v>
      </c>
      <c r="T583">
        <v>592</v>
      </c>
      <c r="U583">
        <v>534</v>
      </c>
      <c r="V583">
        <v>507</v>
      </c>
      <c r="W583">
        <v>502</v>
      </c>
      <c r="X583">
        <v>475</v>
      </c>
      <c r="Y583">
        <v>483</v>
      </c>
      <c r="Z583">
        <v>444</v>
      </c>
      <c r="AA583">
        <v>390</v>
      </c>
      <c r="AB583">
        <v>332</v>
      </c>
      <c r="AC583">
        <v>276</v>
      </c>
      <c r="AD583">
        <v>244</v>
      </c>
      <c r="AE583">
        <v>198</v>
      </c>
      <c r="AF583">
        <v>183</v>
      </c>
      <c r="AG583">
        <v>171</v>
      </c>
      <c r="AH583">
        <v>168</v>
      </c>
      <c r="AI583">
        <v>161</v>
      </c>
      <c r="AJ583">
        <v>154</v>
      </c>
      <c r="AK583">
        <v>146</v>
      </c>
      <c r="AL583">
        <v>157</v>
      </c>
      <c r="AM583">
        <v>141</v>
      </c>
      <c r="AN583">
        <v>138</v>
      </c>
      <c r="AO583">
        <v>136</v>
      </c>
      <c r="AP583">
        <v>173</v>
      </c>
      <c r="AQ583">
        <v>153</v>
      </c>
      <c r="AR583">
        <v>147</v>
      </c>
      <c r="AS583">
        <v>159</v>
      </c>
      <c r="AT583">
        <v>132</v>
      </c>
      <c r="AU583">
        <v>149</v>
      </c>
      <c r="AV583">
        <v>137</v>
      </c>
      <c r="AW583">
        <v>137</v>
      </c>
      <c r="AX583">
        <v>133</v>
      </c>
    </row>
    <row r="584" spans="3:50" ht="12.75">
      <c r="C584" t="s">
        <v>26</v>
      </c>
      <c r="F584">
        <v>0</v>
      </c>
      <c r="G584">
        <v>0</v>
      </c>
      <c r="H584">
        <v>0</v>
      </c>
      <c r="I584">
        <v>0</v>
      </c>
      <c r="J584" s="12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</row>
    <row r="585" ht="12.75">
      <c r="C585" t="s">
        <v>28</v>
      </c>
    </row>
    <row r="586" spans="3:50" ht="12.75">
      <c r="C586" t="s">
        <v>68</v>
      </c>
      <c r="F586" s="10">
        <v>1359</v>
      </c>
      <c r="G586" s="10">
        <v>1278</v>
      </c>
      <c r="H586" s="10">
        <v>1321</v>
      </c>
      <c r="I586" s="10">
        <v>1254</v>
      </c>
      <c r="J586" s="13">
        <v>1084</v>
      </c>
      <c r="K586">
        <v>987</v>
      </c>
      <c r="L586">
        <v>878</v>
      </c>
      <c r="M586">
        <v>749</v>
      </c>
      <c r="N586">
        <v>719</v>
      </c>
      <c r="O586">
        <v>669</v>
      </c>
      <c r="P586">
        <v>606</v>
      </c>
      <c r="Q586">
        <v>584</v>
      </c>
      <c r="R586">
        <v>590</v>
      </c>
      <c r="S586">
        <v>614</v>
      </c>
      <c r="T586">
        <v>592</v>
      </c>
      <c r="U586">
        <v>534</v>
      </c>
      <c r="V586">
        <v>507</v>
      </c>
      <c r="W586">
        <v>502</v>
      </c>
      <c r="X586">
        <v>475</v>
      </c>
      <c r="Y586">
        <v>483</v>
      </c>
      <c r="Z586">
        <v>444</v>
      </c>
      <c r="AA586">
        <v>390</v>
      </c>
      <c r="AB586">
        <v>332</v>
      </c>
      <c r="AC586">
        <v>276</v>
      </c>
      <c r="AD586">
        <v>244</v>
      </c>
      <c r="AE586">
        <v>198</v>
      </c>
      <c r="AF586">
        <v>183</v>
      </c>
      <c r="AG586">
        <v>171</v>
      </c>
      <c r="AH586">
        <v>168</v>
      </c>
      <c r="AI586">
        <v>161</v>
      </c>
      <c r="AJ586">
        <v>154</v>
      </c>
      <c r="AK586">
        <v>146</v>
      </c>
      <c r="AL586">
        <v>157</v>
      </c>
      <c r="AM586">
        <v>141</v>
      </c>
      <c r="AN586">
        <v>138</v>
      </c>
      <c r="AO586">
        <v>136</v>
      </c>
      <c r="AP586">
        <v>173</v>
      </c>
      <c r="AQ586">
        <v>153</v>
      </c>
      <c r="AR586">
        <v>147</v>
      </c>
      <c r="AS586">
        <v>159</v>
      </c>
      <c r="AT586">
        <v>132</v>
      </c>
      <c r="AU586">
        <v>149</v>
      </c>
      <c r="AV586">
        <v>137</v>
      </c>
      <c r="AW586">
        <v>137</v>
      </c>
      <c r="AX586">
        <v>133</v>
      </c>
    </row>
    <row r="588" spans="1:50" ht="12.75">
      <c r="A588" t="s">
        <v>30</v>
      </c>
      <c r="F588" s="10">
        <v>40314</v>
      </c>
      <c r="G588" s="10">
        <v>37206</v>
      </c>
      <c r="H588" s="10">
        <v>34386</v>
      </c>
      <c r="I588" s="10">
        <v>31679</v>
      </c>
      <c r="J588" s="13">
        <v>28078</v>
      </c>
      <c r="K588" s="10">
        <v>23914</v>
      </c>
      <c r="L588" s="10">
        <v>22418</v>
      </c>
      <c r="M588" s="10">
        <v>19378</v>
      </c>
      <c r="N588" s="10">
        <v>18674</v>
      </c>
      <c r="O588" s="10">
        <v>18835</v>
      </c>
      <c r="P588" s="10">
        <v>17299</v>
      </c>
      <c r="Q588" s="10">
        <v>14212</v>
      </c>
      <c r="R588" s="10">
        <v>11652</v>
      </c>
      <c r="S588" s="10">
        <v>10109</v>
      </c>
      <c r="T588" s="10">
        <v>9571</v>
      </c>
      <c r="U588" s="10">
        <v>8567</v>
      </c>
      <c r="V588" s="10">
        <v>8175</v>
      </c>
      <c r="W588" s="10">
        <v>7177</v>
      </c>
      <c r="X588" s="10">
        <v>6237</v>
      </c>
      <c r="Y588" s="10">
        <v>5970</v>
      </c>
      <c r="Z588" s="10">
        <v>5243</v>
      </c>
      <c r="AA588" s="10">
        <v>5173</v>
      </c>
      <c r="AB588" s="10">
        <v>4991</v>
      </c>
      <c r="AC588" s="10">
        <v>4804</v>
      </c>
      <c r="AD588" s="10">
        <v>4326</v>
      </c>
      <c r="AE588" s="10">
        <v>3820</v>
      </c>
      <c r="AF588" s="10">
        <v>3262</v>
      </c>
      <c r="AG588" s="10">
        <v>2663</v>
      </c>
      <c r="AH588" s="10">
        <v>2426</v>
      </c>
      <c r="AI588" s="10">
        <v>2080</v>
      </c>
      <c r="AJ588" s="10">
        <v>1890</v>
      </c>
      <c r="AK588" s="10">
        <v>1627</v>
      </c>
      <c r="AL588" s="10">
        <v>1369</v>
      </c>
      <c r="AM588" s="10">
        <v>1214</v>
      </c>
      <c r="AN588" s="10">
        <v>1198</v>
      </c>
      <c r="AO588" s="10">
        <v>1058</v>
      </c>
      <c r="AP588">
        <v>955</v>
      </c>
      <c r="AQ588">
        <v>753</v>
      </c>
      <c r="AR588">
        <v>625</v>
      </c>
      <c r="AS588">
        <v>491</v>
      </c>
      <c r="AT588">
        <v>367</v>
      </c>
      <c r="AU588">
        <v>282</v>
      </c>
      <c r="AV588">
        <v>274</v>
      </c>
      <c r="AW588">
        <v>236</v>
      </c>
      <c r="AX588">
        <v>220</v>
      </c>
    </row>
    <row r="589" spans="2:50" ht="12.75">
      <c r="B589" t="s">
        <v>31</v>
      </c>
      <c r="F589" s="10">
        <v>23340</v>
      </c>
      <c r="G589" s="10">
        <v>21005</v>
      </c>
      <c r="H589" s="10">
        <v>19574</v>
      </c>
      <c r="I589" s="10">
        <v>17532</v>
      </c>
      <c r="J589" s="13">
        <v>16370</v>
      </c>
      <c r="K589" s="10">
        <v>14381</v>
      </c>
      <c r="L589" s="10">
        <v>13338</v>
      </c>
      <c r="M589" s="10">
        <v>11032</v>
      </c>
      <c r="N589" s="10">
        <v>9770</v>
      </c>
      <c r="O589" s="10">
        <v>9117</v>
      </c>
      <c r="P589" s="10">
        <v>8330</v>
      </c>
      <c r="Q589" s="10">
        <v>7357</v>
      </c>
      <c r="R589" s="10">
        <v>6513</v>
      </c>
      <c r="S589" s="10">
        <v>6041</v>
      </c>
      <c r="T589" s="10">
        <v>5457</v>
      </c>
      <c r="U589" s="10">
        <v>4997</v>
      </c>
      <c r="V589" s="10">
        <v>4431</v>
      </c>
      <c r="W589" s="10">
        <v>3810</v>
      </c>
      <c r="X589" s="10">
        <v>3645</v>
      </c>
      <c r="Y589" s="10">
        <v>3528</v>
      </c>
      <c r="Z589" s="10">
        <v>2986</v>
      </c>
      <c r="AA589" s="10">
        <v>2675</v>
      </c>
      <c r="AB589" s="10">
        <v>2471</v>
      </c>
      <c r="AC589" s="10">
        <v>2420</v>
      </c>
      <c r="AD589" s="10">
        <v>2084</v>
      </c>
      <c r="AE589" s="10">
        <v>1941</v>
      </c>
      <c r="AF589" s="10">
        <v>1814</v>
      </c>
      <c r="AG589" s="10">
        <v>1434</v>
      </c>
      <c r="AH589" s="10">
        <v>1471</v>
      </c>
      <c r="AI589" s="10">
        <v>1176</v>
      </c>
      <c r="AJ589" s="10">
        <v>1042</v>
      </c>
      <c r="AK589">
        <v>855</v>
      </c>
      <c r="AL589">
        <v>725</v>
      </c>
      <c r="AM589">
        <v>631</v>
      </c>
      <c r="AN589">
        <v>579</v>
      </c>
      <c r="AO589">
        <v>473</v>
      </c>
      <c r="AP589">
        <v>424</v>
      </c>
      <c r="AQ589">
        <v>305</v>
      </c>
      <c r="AR589">
        <v>211</v>
      </c>
      <c r="AS589">
        <v>87</v>
      </c>
      <c r="AT589">
        <v>57</v>
      </c>
      <c r="AU589">
        <v>38</v>
      </c>
      <c r="AV589">
        <v>36</v>
      </c>
      <c r="AW589">
        <v>29</v>
      </c>
      <c r="AX589">
        <v>24</v>
      </c>
    </row>
    <row r="590" spans="3:50" ht="12.75">
      <c r="C590" t="s">
        <v>32</v>
      </c>
      <c r="F590" s="10">
        <v>9388</v>
      </c>
      <c r="G590" s="10">
        <v>7931</v>
      </c>
      <c r="H590" s="10">
        <v>8095</v>
      </c>
      <c r="I590" s="10">
        <v>7804</v>
      </c>
      <c r="J590" s="13">
        <v>7827</v>
      </c>
      <c r="K590" s="10">
        <v>6754</v>
      </c>
      <c r="L590" s="10">
        <v>6860</v>
      </c>
      <c r="M590" s="10">
        <v>6172</v>
      </c>
      <c r="N590" s="10">
        <v>5176</v>
      </c>
      <c r="O590" s="10">
        <v>4535</v>
      </c>
      <c r="P590" s="10">
        <v>4239</v>
      </c>
      <c r="Q590" s="10">
        <v>3730</v>
      </c>
      <c r="R590" s="10">
        <v>3629</v>
      </c>
      <c r="S590" s="10">
        <v>3344</v>
      </c>
      <c r="T590" s="10">
        <v>2916</v>
      </c>
      <c r="U590" s="10">
        <v>2860</v>
      </c>
      <c r="V590" s="10">
        <v>2561</v>
      </c>
      <c r="W590" s="10">
        <v>2129</v>
      </c>
      <c r="X590" s="10">
        <v>2061</v>
      </c>
      <c r="Y590" s="10">
        <v>2034</v>
      </c>
      <c r="Z590" s="10">
        <v>1608</v>
      </c>
      <c r="AA590" s="10">
        <v>1443</v>
      </c>
      <c r="AB590" s="10">
        <v>1290</v>
      </c>
      <c r="AC590" s="10">
        <v>1313</v>
      </c>
      <c r="AD590" s="10">
        <v>1127</v>
      </c>
      <c r="AE590" s="10">
        <v>1022</v>
      </c>
      <c r="AF590" s="10">
        <v>1002</v>
      </c>
      <c r="AG590">
        <v>754</v>
      </c>
      <c r="AH590">
        <v>879</v>
      </c>
      <c r="AI590">
        <v>726</v>
      </c>
      <c r="AJ590">
        <v>680</v>
      </c>
      <c r="AK590">
        <v>548</v>
      </c>
      <c r="AL590">
        <v>474</v>
      </c>
      <c r="AM590">
        <v>407</v>
      </c>
      <c r="AN590">
        <v>397</v>
      </c>
      <c r="AO590">
        <v>310</v>
      </c>
      <c r="AP590">
        <v>287</v>
      </c>
      <c r="AQ590">
        <v>193</v>
      </c>
      <c r="AR590">
        <v>120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</row>
    <row r="591" spans="3:50" ht="12.75">
      <c r="C591" t="s">
        <v>33</v>
      </c>
      <c r="F591">
        <v>37</v>
      </c>
      <c r="G591">
        <v>30</v>
      </c>
      <c r="H591">
        <v>26</v>
      </c>
      <c r="I591">
        <v>25</v>
      </c>
      <c r="J591" s="12">
        <v>21</v>
      </c>
      <c r="K591">
        <v>19</v>
      </c>
      <c r="L591">
        <v>18</v>
      </c>
      <c r="M591">
        <v>18</v>
      </c>
      <c r="N591">
        <v>17</v>
      </c>
      <c r="O591">
        <v>17</v>
      </c>
      <c r="P591">
        <v>17</v>
      </c>
      <c r="Q591">
        <v>17</v>
      </c>
      <c r="R591">
        <v>15</v>
      </c>
      <c r="S591">
        <v>14</v>
      </c>
      <c r="T591">
        <v>13</v>
      </c>
      <c r="U591">
        <v>12</v>
      </c>
      <c r="V591">
        <v>11</v>
      </c>
      <c r="W591">
        <v>9</v>
      </c>
      <c r="X591">
        <v>7</v>
      </c>
      <c r="Y591">
        <v>10</v>
      </c>
      <c r="Z591">
        <v>10</v>
      </c>
      <c r="AA591">
        <v>8</v>
      </c>
      <c r="AB591">
        <v>6</v>
      </c>
      <c r="AC591">
        <v>5</v>
      </c>
      <c r="AD591">
        <v>4</v>
      </c>
      <c r="AE591">
        <v>4</v>
      </c>
      <c r="AF591">
        <v>4</v>
      </c>
      <c r="AG591">
        <v>3</v>
      </c>
      <c r="AH591">
        <v>2</v>
      </c>
      <c r="AI591">
        <v>2</v>
      </c>
      <c r="AJ591">
        <v>2</v>
      </c>
      <c r="AK591">
        <v>1</v>
      </c>
      <c r="AL591">
        <v>1</v>
      </c>
      <c r="AM591">
        <v>1</v>
      </c>
      <c r="AN591">
        <v>2</v>
      </c>
      <c r="AO591">
        <v>1</v>
      </c>
      <c r="AP591">
        <v>1</v>
      </c>
      <c r="AQ591">
        <v>1</v>
      </c>
      <c r="AR591">
        <v>1</v>
      </c>
      <c r="AS591">
        <v>1</v>
      </c>
      <c r="AT591">
        <v>1</v>
      </c>
      <c r="AU591">
        <v>1</v>
      </c>
      <c r="AV591">
        <v>1</v>
      </c>
      <c r="AW591">
        <v>1</v>
      </c>
      <c r="AX591">
        <v>1</v>
      </c>
    </row>
    <row r="592" spans="3:50" ht="12.75">
      <c r="C592" t="s">
        <v>34</v>
      </c>
      <c r="F592" s="10">
        <v>11930</v>
      </c>
      <c r="G592" s="10">
        <v>11421</v>
      </c>
      <c r="H592" s="10">
        <v>10235</v>
      </c>
      <c r="I592" s="10">
        <v>8863</v>
      </c>
      <c r="J592" s="13">
        <v>7893</v>
      </c>
      <c r="K592" s="10">
        <v>7067</v>
      </c>
      <c r="L592" s="10">
        <v>5996</v>
      </c>
      <c r="M592" s="10">
        <v>4446</v>
      </c>
      <c r="N592" s="10">
        <v>4223</v>
      </c>
      <c r="O592" s="10">
        <v>4203</v>
      </c>
      <c r="P592" s="10">
        <v>3710</v>
      </c>
      <c r="Q592" s="10">
        <v>3281</v>
      </c>
      <c r="R592" s="10">
        <v>2580</v>
      </c>
      <c r="S592" s="10">
        <v>2438</v>
      </c>
      <c r="T592" s="10">
        <v>2278</v>
      </c>
      <c r="U592" s="10">
        <v>1909</v>
      </c>
      <c r="V592" s="10">
        <v>1656</v>
      </c>
      <c r="W592" s="10">
        <v>1493</v>
      </c>
      <c r="X592" s="10">
        <v>1410</v>
      </c>
      <c r="Y592" s="10">
        <v>1324</v>
      </c>
      <c r="Z592" s="10">
        <v>1205</v>
      </c>
      <c r="AA592" s="10">
        <v>1060</v>
      </c>
      <c r="AB592" s="10">
        <v>1032</v>
      </c>
      <c r="AC592">
        <v>972</v>
      </c>
      <c r="AD592">
        <v>829</v>
      </c>
      <c r="AE592">
        <v>799</v>
      </c>
      <c r="AF592">
        <v>699</v>
      </c>
      <c r="AG592">
        <v>579</v>
      </c>
      <c r="AH592">
        <v>492</v>
      </c>
      <c r="AI592">
        <v>360</v>
      </c>
      <c r="AJ592">
        <v>283</v>
      </c>
      <c r="AK592">
        <v>236</v>
      </c>
      <c r="AL592">
        <v>187</v>
      </c>
      <c r="AM592">
        <v>166</v>
      </c>
      <c r="AN592">
        <v>135</v>
      </c>
      <c r="AO592">
        <v>124</v>
      </c>
      <c r="AP592">
        <v>104</v>
      </c>
      <c r="AQ592">
        <v>87</v>
      </c>
      <c r="AR592">
        <v>72</v>
      </c>
      <c r="AS592">
        <v>69</v>
      </c>
      <c r="AT592">
        <v>39</v>
      </c>
      <c r="AU592">
        <v>21</v>
      </c>
      <c r="AV592">
        <v>20</v>
      </c>
      <c r="AW592">
        <v>14</v>
      </c>
      <c r="AX592">
        <v>9</v>
      </c>
    </row>
    <row r="593" spans="3:50" ht="12.75">
      <c r="C593" t="s">
        <v>35</v>
      </c>
      <c r="D593" t="s">
        <v>36</v>
      </c>
      <c r="F593" s="10">
        <v>11278</v>
      </c>
      <c r="G593" s="10">
        <v>10780</v>
      </c>
      <c r="H593" s="10">
        <v>9638</v>
      </c>
      <c r="I593" s="10">
        <v>8411</v>
      </c>
      <c r="J593" s="13">
        <v>7551</v>
      </c>
      <c r="K593" s="10">
        <v>6897</v>
      </c>
      <c r="L593" s="10">
        <v>5958</v>
      </c>
      <c r="M593" s="10">
        <v>4446</v>
      </c>
      <c r="N593" s="10">
        <v>4223</v>
      </c>
      <c r="O593" s="10">
        <v>4203</v>
      </c>
      <c r="P593" s="10">
        <v>3710</v>
      </c>
      <c r="Q593" s="10">
        <v>3281</v>
      </c>
      <c r="R593" s="10">
        <v>2580</v>
      </c>
      <c r="S593" s="10">
        <v>2438</v>
      </c>
      <c r="T593" s="10">
        <v>2278</v>
      </c>
      <c r="U593" s="10">
        <v>1909</v>
      </c>
      <c r="V593" s="10">
        <v>1656</v>
      </c>
      <c r="W593" s="10">
        <v>1493</v>
      </c>
      <c r="X593" s="10">
        <v>1410</v>
      </c>
      <c r="Y593" s="10">
        <v>1324</v>
      </c>
      <c r="Z593" s="10">
        <v>1205</v>
      </c>
      <c r="AA593" s="10">
        <v>1060</v>
      </c>
      <c r="AB593" s="10">
        <v>1032</v>
      </c>
      <c r="AC593">
        <v>972</v>
      </c>
      <c r="AD593">
        <v>829</v>
      </c>
      <c r="AE593">
        <v>799</v>
      </c>
      <c r="AF593">
        <v>699</v>
      </c>
      <c r="AG593">
        <v>579</v>
      </c>
      <c r="AH593">
        <v>492</v>
      </c>
      <c r="AI593">
        <v>360</v>
      </c>
      <c r="AJ593">
        <v>283</v>
      </c>
      <c r="AK593">
        <v>236</v>
      </c>
      <c r="AL593">
        <v>187</v>
      </c>
      <c r="AM593">
        <v>166</v>
      </c>
      <c r="AN593">
        <v>135</v>
      </c>
      <c r="AO593">
        <v>102</v>
      </c>
      <c r="AP593">
        <v>81</v>
      </c>
      <c r="AQ593">
        <v>64</v>
      </c>
      <c r="AR593">
        <v>26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</row>
    <row r="594" spans="4:50" ht="12.75">
      <c r="D594" t="s">
        <v>37</v>
      </c>
      <c r="F594">
        <v>149</v>
      </c>
      <c r="G594">
        <v>139</v>
      </c>
      <c r="H594">
        <v>119</v>
      </c>
      <c r="I594">
        <v>106</v>
      </c>
      <c r="J594" s="12">
        <v>92</v>
      </c>
      <c r="K594">
        <v>51</v>
      </c>
      <c r="L594">
        <v>12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</row>
    <row r="595" spans="4:50" ht="12.75">
      <c r="D595" t="s">
        <v>38</v>
      </c>
      <c r="F595">
        <v>504</v>
      </c>
      <c r="G595">
        <v>501</v>
      </c>
      <c r="H595">
        <v>478</v>
      </c>
      <c r="I595">
        <v>347</v>
      </c>
      <c r="J595" s="12">
        <v>250</v>
      </c>
      <c r="K595">
        <v>119</v>
      </c>
      <c r="L595">
        <v>25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</row>
    <row r="596" spans="4:50" ht="12.75">
      <c r="D596" t="s">
        <v>39</v>
      </c>
      <c r="F596">
        <v>0</v>
      </c>
      <c r="G596">
        <v>0</v>
      </c>
      <c r="H596">
        <v>0</v>
      </c>
      <c r="I596">
        <v>0</v>
      </c>
      <c r="J596" s="12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21</v>
      </c>
      <c r="AP596">
        <v>23</v>
      </c>
      <c r="AQ596">
        <v>23</v>
      </c>
      <c r="AR596">
        <v>46</v>
      </c>
      <c r="AS596">
        <v>69</v>
      </c>
      <c r="AT596">
        <v>39</v>
      </c>
      <c r="AU596">
        <v>21</v>
      </c>
      <c r="AV596">
        <v>20</v>
      </c>
      <c r="AW596">
        <v>14</v>
      </c>
      <c r="AX596">
        <v>9</v>
      </c>
    </row>
    <row r="597" spans="3:50" ht="12.75">
      <c r="C597" t="s">
        <v>40</v>
      </c>
      <c r="F597" s="10">
        <v>1745</v>
      </c>
      <c r="G597" s="10">
        <v>1405</v>
      </c>
      <c r="H597" s="10">
        <v>1013</v>
      </c>
      <c r="I597">
        <v>641</v>
      </c>
      <c r="J597" s="12">
        <v>450</v>
      </c>
      <c r="K597">
        <v>381</v>
      </c>
      <c r="L597">
        <v>316</v>
      </c>
      <c r="M597">
        <v>259</v>
      </c>
      <c r="N597">
        <v>212</v>
      </c>
      <c r="O597">
        <v>203</v>
      </c>
      <c r="P597">
        <v>192</v>
      </c>
      <c r="Q597">
        <v>173</v>
      </c>
      <c r="R597">
        <v>165</v>
      </c>
      <c r="S597">
        <v>134</v>
      </c>
      <c r="T597">
        <v>152</v>
      </c>
      <c r="U597">
        <v>128</v>
      </c>
      <c r="V597">
        <v>113</v>
      </c>
      <c r="W597">
        <v>98</v>
      </c>
      <c r="X597">
        <v>82</v>
      </c>
      <c r="Y597">
        <v>68</v>
      </c>
      <c r="Z597">
        <v>69</v>
      </c>
      <c r="AA597">
        <v>72</v>
      </c>
      <c r="AB597">
        <v>53</v>
      </c>
      <c r="AC597">
        <v>42</v>
      </c>
      <c r="AD597">
        <v>37</v>
      </c>
      <c r="AE597">
        <v>35</v>
      </c>
      <c r="AF597">
        <v>33</v>
      </c>
      <c r="AG597">
        <v>31</v>
      </c>
      <c r="AH597">
        <v>27</v>
      </c>
      <c r="AI597">
        <v>26</v>
      </c>
      <c r="AJ597">
        <v>26</v>
      </c>
      <c r="AK597">
        <v>25</v>
      </c>
      <c r="AL597">
        <v>21</v>
      </c>
      <c r="AM597">
        <v>17</v>
      </c>
      <c r="AN597">
        <v>14</v>
      </c>
      <c r="AO597">
        <v>11</v>
      </c>
      <c r="AP597">
        <v>9</v>
      </c>
      <c r="AQ597">
        <v>5</v>
      </c>
      <c r="AR597">
        <v>2</v>
      </c>
      <c r="AS597">
        <v>2</v>
      </c>
      <c r="AT597">
        <v>2</v>
      </c>
      <c r="AU597">
        <v>2</v>
      </c>
      <c r="AV597">
        <v>2</v>
      </c>
      <c r="AW597">
        <v>2</v>
      </c>
      <c r="AX597">
        <v>2</v>
      </c>
    </row>
    <row r="598" spans="3:50" ht="12.75">
      <c r="C598" t="s">
        <v>41</v>
      </c>
      <c r="F598">
        <v>4</v>
      </c>
      <c r="G598">
        <v>4</v>
      </c>
      <c r="H598">
        <v>4</v>
      </c>
      <c r="I598">
        <v>4</v>
      </c>
      <c r="J598" s="12">
        <v>4</v>
      </c>
      <c r="K598">
        <v>4</v>
      </c>
      <c r="L598">
        <v>4</v>
      </c>
      <c r="M598">
        <v>4</v>
      </c>
      <c r="N598">
        <v>4</v>
      </c>
      <c r="O598">
        <v>4</v>
      </c>
      <c r="P598">
        <v>4</v>
      </c>
      <c r="Q598">
        <v>4</v>
      </c>
      <c r="R598">
        <v>4</v>
      </c>
      <c r="S598">
        <v>3</v>
      </c>
      <c r="T598">
        <v>3</v>
      </c>
      <c r="U598">
        <v>3</v>
      </c>
      <c r="V598">
        <v>3</v>
      </c>
      <c r="W598">
        <v>3</v>
      </c>
      <c r="X598">
        <v>3</v>
      </c>
      <c r="Y598">
        <v>2</v>
      </c>
      <c r="Z598">
        <v>2</v>
      </c>
      <c r="AA598">
        <v>4</v>
      </c>
      <c r="AB598">
        <v>5</v>
      </c>
      <c r="AC598">
        <v>6</v>
      </c>
      <c r="AD598">
        <v>6</v>
      </c>
      <c r="AE598">
        <v>6</v>
      </c>
      <c r="AF598">
        <v>6</v>
      </c>
      <c r="AG598">
        <v>5</v>
      </c>
      <c r="AH598">
        <v>5</v>
      </c>
      <c r="AI598">
        <v>4</v>
      </c>
      <c r="AJ598">
        <v>4</v>
      </c>
      <c r="AK598">
        <v>5</v>
      </c>
      <c r="AL598">
        <v>5</v>
      </c>
      <c r="AM598">
        <v>4</v>
      </c>
      <c r="AN598">
        <v>3</v>
      </c>
      <c r="AO598">
        <v>3</v>
      </c>
      <c r="AP598">
        <v>2</v>
      </c>
      <c r="AQ598">
        <v>2</v>
      </c>
      <c r="AR598">
        <v>2</v>
      </c>
      <c r="AS598">
        <v>1</v>
      </c>
      <c r="AT598">
        <v>1</v>
      </c>
      <c r="AU598">
        <v>1</v>
      </c>
      <c r="AV598">
        <v>1</v>
      </c>
      <c r="AW598">
        <v>1</v>
      </c>
      <c r="AX598">
        <v>1</v>
      </c>
    </row>
    <row r="599" spans="3:50" ht="12.75">
      <c r="C599" t="s">
        <v>42</v>
      </c>
      <c r="F599">
        <v>133</v>
      </c>
      <c r="G599">
        <v>112</v>
      </c>
      <c r="H599">
        <v>93</v>
      </c>
      <c r="I599">
        <v>90</v>
      </c>
      <c r="J599" s="12">
        <v>81</v>
      </c>
      <c r="K599">
        <v>74</v>
      </c>
      <c r="L599">
        <v>69</v>
      </c>
      <c r="M599">
        <v>68</v>
      </c>
      <c r="N599">
        <v>72</v>
      </c>
      <c r="O599">
        <v>75</v>
      </c>
      <c r="P599">
        <v>80</v>
      </c>
      <c r="Q599">
        <v>76</v>
      </c>
      <c r="R599">
        <v>60</v>
      </c>
      <c r="S599">
        <v>53</v>
      </c>
      <c r="T599">
        <v>44</v>
      </c>
      <c r="U599">
        <v>46</v>
      </c>
      <c r="V599">
        <v>45</v>
      </c>
      <c r="W599">
        <v>47</v>
      </c>
      <c r="X599">
        <v>53</v>
      </c>
      <c r="Y599">
        <v>61</v>
      </c>
      <c r="Z599">
        <v>64</v>
      </c>
      <c r="AA599">
        <v>60</v>
      </c>
      <c r="AB599">
        <v>55</v>
      </c>
      <c r="AC599">
        <v>52</v>
      </c>
      <c r="AD599">
        <v>50</v>
      </c>
      <c r="AE599">
        <v>47</v>
      </c>
      <c r="AF599">
        <v>46</v>
      </c>
      <c r="AG599">
        <v>38</v>
      </c>
      <c r="AH599">
        <v>41</v>
      </c>
      <c r="AI599">
        <v>37</v>
      </c>
      <c r="AJ599">
        <v>33</v>
      </c>
      <c r="AK599">
        <v>27</v>
      </c>
      <c r="AL599">
        <v>23</v>
      </c>
      <c r="AM599">
        <v>21</v>
      </c>
      <c r="AN599">
        <v>19</v>
      </c>
      <c r="AO599">
        <v>16</v>
      </c>
      <c r="AP599">
        <v>12</v>
      </c>
      <c r="AQ599">
        <v>12</v>
      </c>
      <c r="AR599">
        <v>12</v>
      </c>
      <c r="AS599">
        <v>12</v>
      </c>
      <c r="AT599">
        <v>12</v>
      </c>
      <c r="AU599">
        <v>11</v>
      </c>
      <c r="AV599">
        <v>11</v>
      </c>
      <c r="AW599">
        <v>10</v>
      </c>
      <c r="AX599">
        <v>10</v>
      </c>
    </row>
    <row r="600" spans="3:50" ht="12.75">
      <c r="C600" t="s">
        <v>43</v>
      </c>
      <c r="F600">
        <v>41</v>
      </c>
      <c r="G600">
        <v>39</v>
      </c>
      <c r="H600">
        <v>39</v>
      </c>
      <c r="I600">
        <v>37</v>
      </c>
      <c r="J600" s="12">
        <v>36</v>
      </c>
      <c r="K600">
        <v>34</v>
      </c>
      <c r="L600">
        <v>32</v>
      </c>
      <c r="M600">
        <v>31</v>
      </c>
      <c r="N600">
        <v>27</v>
      </c>
      <c r="O600">
        <v>26</v>
      </c>
      <c r="P600">
        <v>27</v>
      </c>
      <c r="Q600">
        <v>29</v>
      </c>
      <c r="R600">
        <v>28</v>
      </c>
      <c r="S600">
        <v>27</v>
      </c>
      <c r="T600">
        <v>26</v>
      </c>
      <c r="U600">
        <v>24</v>
      </c>
      <c r="V600">
        <v>24</v>
      </c>
      <c r="W600">
        <v>23</v>
      </c>
      <c r="X600">
        <v>21</v>
      </c>
      <c r="Y600">
        <v>20</v>
      </c>
      <c r="Z600">
        <v>19</v>
      </c>
      <c r="AA600">
        <v>18</v>
      </c>
      <c r="AB600">
        <v>18</v>
      </c>
      <c r="AC600">
        <v>18</v>
      </c>
      <c r="AD600">
        <v>17</v>
      </c>
      <c r="AE600">
        <v>15</v>
      </c>
      <c r="AF600">
        <v>14</v>
      </c>
      <c r="AG600">
        <v>14</v>
      </c>
      <c r="AH600">
        <v>14</v>
      </c>
      <c r="AI600">
        <v>14</v>
      </c>
      <c r="AJ600">
        <v>12</v>
      </c>
      <c r="AK600">
        <v>10</v>
      </c>
      <c r="AL600">
        <v>8</v>
      </c>
      <c r="AM600">
        <v>8</v>
      </c>
      <c r="AN600">
        <v>7</v>
      </c>
      <c r="AO600">
        <v>6</v>
      </c>
      <c r="AP600">
        <v>5</v>
      </c>
      <c r="AQ600">
        <v>3</v>
      </c>
      <c r="AR600">
        <v>2</v>
      </c>
      <c r="AS600">
        <v>1</v>
      </c>
      <c r="AT600">
        <v>1</v>
      </c>
      <c r="AU600">
        <v>1</v>
      </c>
      <c r="AV600">
        <v>1</v>
      </c>
      <c r="AW600">
        <v>1</v>
      </c>
      <c r="AX600">
        <v>1</v>
      </c>
    </row>
    <row r="601" spans="3:50" ht="12.75">
      <c r="C601" t="s">
        <v>44</v>
      </c>
      <c r="F601">
        <v>0</v>
      </c>
      <c r="G601">
        <v>0</v>
      </c>
      <c r="H601">
        <v>0</v>
      </c>
      <c r="I601">
        <v>0</v>
      </c>
      <c r="J601" s="12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3</v>
      </c>
      <c r="AK601">
        <v>2</v>
      </c>
      <c r="AL601">
        <v>2</v>
      </c>
      <c r="AM601">
        <v>2</v>
      </c>
      <c r="AN601">
        <v>2</v>
      </c>
      <c r="AO601">
        <v>2</v>
      </c>
      <c r="AP601">
        <v>2</v>
      </c>
      <c r="AQ601">
        <v>1</v>
      </c>
      <c r="AR601">
        <v>1</v>
      </c>
      <c r="AS601">
        <v>1</v>
      </c>
      <c r="AT601">
        <v>1</v>
      </c>
      <c r="AU601">
        <v>1</v>
      </c>
      <c r="AV601">
        <v>1</v>
      </c>
      <c r="AW601">
        <v>1</v>
      </c>
      <c r="AX601">
        <v>1</v>
      </c>
    </row>
    <row r="602" spans="4:50" ht="12.75">
      <c r="D602" t="s">
        <v>45</v>
      </c>
      <c r="F602">
        <v>0</v>
      </c>
      <c r="G602">
        <v>0</v>
      </c>
      <c r="H602">
        <v>0</v>
      </c>
      <c r="I602">
        <v>0</v>
      </c>
      <c r="J602" s="1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</row>
    <row r="603" spans="4:50" ht="12.75">
      <c r="D603" t="s">
        <v>46</v>
      </c>
      <c r="F603">
        <v>56</v>
      </c>
      <c r="G603">
        <v>58</v>
      </c>
      <c r="H603">
        <v>64</v>
      </c>
      <c r="I603">
        <v>63</v>
      </c>
      <c r="J603" s="12">
        <v>53</v>
      </c>
      <c r="K603">
        <v>46</v>
      </c>
      <c r="L603">
        <v>39</v>
      </c>
      <c r="M603">
        <v>31</v>
      </c>
      <c r="N603">
        <v>35</v>
      </c>
      <c r="O603">
        <v>51</v>
      </c>
      <c r="P603">
        <v>57</v>
      </c>
      <c r="Q603">
        <v>43</v>
      </c>
      <c r="R603">
        <v>27</v>
      </c>
      <c r="S603">
        <v>25</v>
      </c>
      <c r="T603">
        <v>22</v>
      </c>
      <c r="U603">
        <v>12</v>
      </c>
      <c r="V603">
        <v>15</v>
      </c>
      <c r="W603">
        <v>5</v>
      </c>
      <c r="X603">
        <v>4</v>
      </c>
      <c r="Y603">
        <v>4</v>
      </c>
      <c r="Z603">
        <v>5</v>
      </c>
      <c r="AA603">
        <v>7</v>
      </c>
      <c r="AB603">
        <v>8</v>
      </c>
      <c r="AC603">
        <v>10</v>
      </c>
      <c r="AD603">
        <v>10</v>
      </c>
      <c r="AE603">
        <v>8</v>
      </c>
      <c r="AF603">
        <v>9</v>
      </c>
      <c r="AG603">
        <v>7</v>
      </c>
      <c r="AH603">
        <v>8</v>
      </c>
      <c r="AI603">
        <v>5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</row>
    <row r="604" spans="4:50" ht="12.75">
      <c r="D604" t="s">
        <v>47</v>
      </c>
      <c r="F604">
        <v>6</v>
      </c>
      <c r="G604">
        <v>6</v>
      </c>
      <c r="H604">
        <v>5</v>
      </c>
      <c r="I604">
        <v>6</v>
      </c>
      <c r="J604" s="12">
        <v>5</v>
      </c>
      <c r="K604">
        <v>5</v>
      </c>
      <c r="L604">
        <v>5</v>
      </c>
      <c r="M604">
        <v>4</v>
      </c>
      <c r="N604">
        <v>4</v>
      </c>
      <c r="O604">
        <v>4</v>
      </c>
      <c r="P604">
        <v>4</v>
      </c>
      <c r="Q604">
        <v>4</v>
      </c>
      <c r="R604">
        <v>4</v>
      </c>
      <c r="S604">
        <v>4</v>
      </c>
      <c r="T604">
        <v>4</v>
      </c>
      <c r="U604">
        <v>3</v>
      </c>
      <c r="V604">
        <v>3</v>
      </c>
      <c r="W604">
        <v>3</v>
      </c>
      <c r="X604">
        <v>4</v>
      </c>
      <c r="Y604">
        <v>5</v>
      </c>
      <c r="Z604">
        <v>5</v>
      </c>
      <c r="AA604">
        <v>4</v>
      </c>
      <c r="AB604">
        <v>4</v>
      </c>
      <c r="AC604">
        <v>4</v>
      </c>
      <c r="AD604">
        <v>4</v>
      </c>
      <c r="AE604">
        <v>4</v>
      </c>
      <c r="AF604">
        <v>4</v>
      </c>
      <c r="AG604">
        <v>3</v>
      </c>
      <c r="AH604">
        <v>2</v>
      </c>
      <c r="AI604">
        <v>2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</row>
    <row r="605" spans="3:50" ht="12.75">
      <c r="C605" t="s">
        <v>48</v>
      </c>
      <c r="F605">
        <v>0</v>
      </c>
      <c r="G605">
        <v>0</v>
      </c>
      <c r="H605">
        <v>0</v>
      </c>
      <c r="I605">
        <v>0</v>
      </c>
      <c r="J605" s="12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2</v>
      </c>
      <c r="AL605">
        <v>4</v>
      </c>
      <c r="AM605">
        <v>4</v>
      </c>
      <c r="AN605">
        <v>2</v>
      </c>
      <c r="AO605">
        <v>1</v>
      </c>
      <c r="AP605">
        <v>1</v>
      </c>
      <c r="AQ605">
        <v>1</v>
      </c>
      <c r="AR605">
        <v>1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</row>
    <row r="606" spans="2:50" ht="12.75">
      <c r="B606" t="s">
        <v>52</v>
      </c>
      <c r="F606" s="10">
        <v>16974</v>
      </c>
      <c r="G606" s="10">
        <v>16200</v>
      </c>
      <c r="H606" s="10">
        <v>14811</v>
      </c>
      <c r="I606" s="10">
        <v>14146</v>
      </c>
      <c r="J606" s="13">
        <v>11708</v>
      </c>
      <c r="K606" s="10">
        <v>9533</v>
      </c>
      <c r="L606" s="10">
        <v>9080</v>
      </c>
      <c r="M606" s="10">
        <v>8346</v>
      </c>
      <c r="N606" s="10">
        <v>8904</v>
      </c>
      <c r="O606" s="10">
        <v>9718</v>
      </c>
      <c r="P606" s="10">
        <v>8969</v>
      </c>
      <c r="Q606" s="10">
        <v>6854</v>
      </c>
      <c r="R606" s="10">
        <v>5139</v>
      </c>
      <c r="S606" s="10">
        <v>4068</v>
      </c>
      <c r="T606" s="10">
        <v>4114</v>
      </c>
      <c r="U606" s="10">
        <v>3570</v>
      </c>
      <c r="V606" s="10">
        <v>3744</v>
      </c>
      <c r="W606" s="10">
        <v>3368</v>
      </c>
      <c r="X606" s="10">
        <v>2592</v>
      </c>
      <c r="Y606" s="10">
        <v>2442</v>
      </c>
      <c r="Z606" s="10">
        <v>2257</v>
      </c>
      <c r="AA606" s="10">
        <v>2498</v>
      </c>
      <c r="AB606" s="10">
        <v>2520</v>
      </c>
      <c r="AC606" s="10">
        <v>2384</v>
      </c>
      <c r="AD606" s="10">
        <v>2242</v>
      </c>
      <c r="AE606" s="10">
        <v>1879</v>
      </c>
      <c r="AF606" s="10">
        <v>1448</v>
      </c>
      <c r="AG606" s="10">
        <v>1229</v>
      </c>
      <c r="AH606">
        <v>955</v>
      </c>
      <c r="AI606">
        <v>904</v>
      </c>
      <c r="AJ606">
        <v>848</v>
      </c>
      <c r="AK606">
        <v>772</v>
      </c>
      <c r="AL606">
        <v>644</v>
      </c>
      <c r="AM606">
        <v>584</v>
      </c>
      <c r="AN606">
        <v>619</v>
      </c>
      <c r="AO606">
        <v>585</v>
      </c>
      <c r="AP606">
        <v>532</v>
      </c>
      <c r="AQ606">
        <v>448</v>
      </c>
      <c r="AR606">
        <v>414</v>
      </c>
      <c r="AS606">
        <v>404</v>
      </c>
      <c r="AT606">
        <v>310</v>
      </c>
      <c r="AU606">
        <v>244</v>
      </c>
      <c r="AV606">
        <v>238</v>
      </c>
      <c r="AW606">
        <v>207</v>
      </c>
      <c r="AX606">
        <v>197</v>
      </c>
    </row>
    <row r="607" spans="3:50" ht="12.75">
      <c r="C607" t="s">
        <v>53</v>
      </c>
      <c r="F607">
        <v>0</v>
      </c>
      <c r="G607">
        <v>0</v>
      </c>
      <c r="H607">
        <v>0</v>
      </c>
      <c r="I607">
        <v>0</v>
      </c>
      <c r="J607" s="12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</row>
    <row r="608" spans="3:50" ht="12.75">
      <c r="C608" t="s">
        <v>33</v>
      </c>
      <c r="F608" s="10">
        <v>7913</v>
      </c>
      <c r="G608" s="10">
        <v>7430</v>
      </c>
      <c r="H608" s="10">
        <v>7052</v>
      </c>
      <c r="I608" s="10">
        <v>7001</v>
      </c>
      <c r="J608" s="13">
        <v>5358</v>
      </c>
      <c r="K608" s="10">
        <v>3945</v>
      </c>
      <c r="L608" s="10">
        <v>4233</v>
      </c>
      <c r="M608" s="10">
        <v>4811</v>
      </c>
      <c r="N608" s="10">
        <v>5323</v>
      </c>
      <c r="O608" s="10">
        <v>5169</v>
      </c>
      <c r="P608" s="10">
        <v>4984</v>
      </c>
      <c r="Q608" s="10">
        <v>4083</v>
      </c>
      <c r="R608" s="10">
        <v>2824</v>
      </c>
      <c r="S608" s="10">
        <v>2099</v>
      </c>
      <c r="T608" s="10">
        <v>2317</v>
      </c>
      <c r="U608" s="10">
        <v>2075</v>
      </c>
      <c r="V608" s="10">
        <v>2391</v>
      </c>
      <c r="W608" s="10">
        <v>2143</v>
      </c>
      <c r="X608" s="10">
        <v>1548</v>
      </c>
      <c r="Y608" s="10">
        <v>1507</v>
      </c>
      <c r="Z608" s="10">
        <v>1334</v>
      </c>
      <c r="AA608" s="10">
        <v>1707</v>
      </c>
      <c r="AB608" s="10">
        <v>1894</v>
      </c>
      <c r="AC608" s="10">
        <v>1784</v>
      </c>
      <c r="AD608" s="10">
        <v>1677</v>
      </c>
      <c r="AE608" s="10">
        <v>1428</v>
      </c>
      <c r="AF608" s="10">
        <v>1041</v>
      </c>
      <c r="AG608">
        <v>816</v>
      </c>
      <c r="AH608">
        <v>650</v>
      </c>
      <c r="AI608">
        <v>629</v>
      </c>
      <c r="AJ608">
        <v>616</v>
      </c>
      <c r="AK608">
        <v>568</v>
      </c>
      <c r="AL608">
        <v>461</v>
      </c>
      <c r="AM608">
        <v>438</v>
      </c>
      <c r="AN608">
        <v>479</v>
      </c>
      <c r="AO608">
        <v>449</v>
      </c>
      <c r="AP608">
        <v>413</v>
      </c>
      <c r="AQ608">
        <v>349</v>
      </c>
      <c r="AR608">
        <v>309</v>
      </c>
      <c r="AS608">
        <v>269</v>
      </c>
      <c r="AT608">
        <v>241</v>
      </c>
      <c r="AU608">
        <v>216</v>
      </c>
      <c r="AV608">
        <v>209</v>
      </c>
      <c r="AW608">
        <v>184</v>
      </c>
      <c r="AX608">
        <v>180</v>
      </c>
    </row>
    <row r="609" spans="3:50" ht="12.75">
      <c r="C609" t="s">
        <v>34</v>
      </c>
      <c r="F609" s="10">
        <v>8885</v>
      </c>
      <c r="G609" s="10">
        <v>8596</v>
      </c>
      <c r="H609" s="10">
        <v>7587</v>
      </c>
      <c r="I609" s="10">
        <v>6972</v>
      </c>
      <c r="J609" s="13">
        <v>6176</v>
      </c>
      <c r="K609" s="10">
        <v>5423</v>
      </c>
      <c r="L609" s="10">
        <v>4692</v>
      </c>
      <c r="M609" s="10">
        <v>3384</v>
      </c>
      <c r="N609" s="10">
        <v>3436</v>
      </c>
      <c r="O609" s="10">
        <v>4409</v>
      </c>
      <c r="P609" s="10">
        <v>3848</v>
      </c>
      <c r="Q609" s="10">
        <v>2639</v>
      </c>
      <c r="R609" s="10">
        <v>2189</v>
      </c>
      <c r="S609" s="10">
        <v>1852</v>
      </c>
      <c r="T609" s="10">
        <v>1690</v>
      </c>
      <c r="U609" s="10">
        <v>1392</v>
      </c>
      <c r="V609" s="10">
        <v>1251</v>
      </c>
      <c r="W609" s="10">
        <v>1127</v>
      </c>
      <c r="X609">
        <v>954</v>
      </c>
      <c r="Y609">
        <v>853</v>
      </c>
      <c r="Z609">
        <v>847</v>
      </c>
      <c r="AA609">
        <v>720</v>
      </c>
      <c r="AB609">
        <v>561</v>
      </c>
      <c r="AC609">
        <v>541</v>
      </c>
      <c r="AD609">
        <v>506</v>
      </c>
      <c r="AE609">
        <v>399</v>
      </c>
      <c r="AF609">
        <v>361</v>
      </c>
      <c r="AG609">
        <v>365</v>
      </c>
      <c r="AH609">
        <v>267</v>
      </c>
      <c r="AI609">
        <v>247</v>
      </c>
      <c r="AJ609">
        <v>200</v>
      </c>
      <c r="AK609">
        <v>175</v>
      </c>
      <c r="AL609">
        <v>154</v>
      </c>
      <c r="AM609">
        <v>118</v>
      </c>
      <c r="AN609">
        <v>116</v>
      </c>
      <c r="AO609">
        <v>110</v>
      </c>
      <c r="AP609">
        <v>96</v>
      </c>
      <c r="AQ609">
        <v>80</v>
      </c>
      <c r="AR609">
        <v>88</v>
      </c>
      <c r="AS609">
        <v>120</v>
      </c>
      <c r="AT609">
        <v>56</v>
      </c>
      <c r="AU609">
        <v>17</v>
      </c>
      <c r="AV609">
        <v>18</v>
      </c>
      <c r="AW609">
        <v>13</v>
      </c>
      <c r="AX609">
        <v>10</v>
      </c>
    </row>
    <row r="610" spans="3:50" ht="12.75">
      <c r="C610" t="s">
        <v>35</v>
      </c>
      <c r="D610" t="s">
        <v>36</v>
      </c>
      <c r="F610" s="10">
        <v>8600</v>
      </c>
      <c r="G610" s="10">
        <v>8321</v>
      </c>
      <c r="H610" s="10">
        <v>7326</v>
      </c>
      <c r="I610" s="10">
        <v>6776</v>
      </c>
      <c r="J610" s="13">
        <v>6026</v>
      </c>
      <c r="K610" s="10">
        <v>5349</v>
      </c>
      <c r="L610" s="10">
        <v>4676</v>
      </c>
      <c r="M610" s="10">
        <v>3384</v>
      </c>
      <c r="N610" s="10">
        <v>3436</v>
      </c>
      <c r="O610" s="10">
        <v>4409</v>
      </c>
      <c r="P610" s="10">
        <v>3848</v>
      </c>
      <c r="Q610" s="10">
        <v>2639</v>
      </c>
      <c r="R610" s="10">
        <v>2189</v>
      </c>
      <c r="S610" s="10">
        <v>1852</v>
      </c>
      <c r="T610" s="10">
        <v>1690</v>
      </c>
      <c r="U610" s="10">
        <v>1392</v>
      </c>
      <c r="V610" s="10">
        <v>1251</v>
      </c>
      <c r="W610" s="10">
        <v>1127</v>
      </c>
      <c r="X610">
        <v>954</v>
      </c>
      <c r="Y610">
        <v>853</v>
      </c>
      <c r="Z610">
        <v>847</v>
      </c>
      <c r="AA610">
        <v>720</v>
      </c>
      <c r="AB610">
        <v>561</v>
      </c>
      <c r="AC610">
        <v>541</v>
      </c>
      <c r="AD610">
        <v>506</v>
      </c>
      <c r="AE610">
        <v>399</v>
      </c>
      <c r="AF610">
        <v>361</v>
      </c>
      <c r="AG610">
        <v>365</v>
      </c>
      <c r="AH610">
        <v>267</v>
      </c>
      <c r="AI610">
        <v>247</v>
      </c>
      <c r="AJ610">
        <v>200</v>
      </c>
      <c r="AK610">
        <v>175</v>
      </c>
      <c r="AL610">
        <v>154</v>
      </c>
      <c r="AM610">
        <v>118</v>
      </c>
      <c r="AN610">
        <v>116</v>
      </c>
      <c r="AO610">
        <v>88</v>
      </c>
      <c r="AP610">
        <v>75</v>
      </c>
      <c r="AQ610">
        <v>59</v>
      </c>
      <c r="AR610">
        <v>25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</row>
    <row r="611" spans="4:50" ht="12.75">
      <c r="D611" t="s">
        <v>37</v>
      </c>
      <c r="F611">
        <v>66</v>
      </c>
      <c r="G611">
        <v>59</v>
      </c>
      <c r="H611">
        <v>49</v>
      </c>
      <c r="I611">
        <v>44</v>
      </c>
      <c r="J611" s="12">
        <v>37</v>
      </c>
      <c r="K611">
        <v>20</v>
      </c>
      <c r="L611">
        <v>5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</row>
    <row r="612" spans="4:50" ht="12.75">
      <c r="D612" t="s">
        <v>38</v>
      </c>
      <c r="F612">
        <v>219</v>
      </c>
      <c r="G612">
        <v>215</v>
      </c>
      <c r="H612">
        <v>212</v>
      </c>
      <c r="I612">
        <v>152</v>
      </c>
      <c r="J612" s="12">
        <v>114</v>
      </c>
      <c r="K612">
        <v>54</v>
      </c>
      <c r="L612">
        <v>12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</row>
    <row r="613" spans="4:50" ht="12.75">
      <c r="D613" t="s">
        <v>54</v>
      </c>
      <c r="F613">
        <v>0</v>
      </c>
      <c r="G613">
        <v>0</v>
      </c>
      <c r="H613">
        <v>0</v>
      </c>
      <c r="I613">
        <v>0</v>
      </c>
      <c r="J613" s="12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22</v>
      </c>
      <c r="AP613">
        <v>21</v>
      </c>
      <c r="AQ613">
        <v>21</v>
      </c>
      <c r="AR613">
        <v>63</v>
      </c>
      <c r="AS613">
        <v>120</v>
      </c>
      <c r="AT613">
        <v>56</v>
      </c>
      <c r="AU613">
        <v>17</v>
      </c>
      <c r="AV613">
        <v>18</v>
      </c>
      <c r="AW613">
        <v>13</v>
      </c>
      <c r="AX613">
        <v>10</v>
      </c>
    </row>
    <row r="614" spans="4:50" ht="12.75">
      <c r="D614" t="s">
        <v>55</v>
      </c>
      <c r="F614">
        <v>0</v>
      </c>
      <c r="G614">
        <v>0</v>
      </c>
      <c r="H614">
        <v>0</v>
      </c>
      <c r="I614">
        <v>0</v>
      </c>
      <c r="J614" s="12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</row>
    <row r="615" spans="3:50" ht="12.75">
      <c r="C615" t="s">
        <v>41</v>
      </c>
      <c r="F615">
        <v>164</v>
      </c>
      <c r="G615">
        <v>164</v>
      </c>
      <c r="H615">
        <v>161</v>
      </c>
      <c r="I615">
        <v>162</v>
      </c>
      <c r="J615" s="12">
        <v>162</v>
      </c>
      <c r="K615">
        <v>154</v>
      </c>
      <c r="L615">
        <v>145</v>
      </c>
      <c r="M615">
        <v>141</v>
      </c>
      <c r="N615">
        <v>135</v>
      </c>
      <c r="O615">
        <v>131</v>
      </c>
      <c r="P615">
        <v>129</v>
      </c>
      <c r="Q615">
        <v>124</v>
      </c>
      <c r="R615">
        <v>118</v>
      </c>
      <c r="S615">
        <v>110</v>
      </c>
      <c r="T615">
        <v>100</v>
      </c>
      <c r="U615">
        <v>96</v>
      </c>
      <c r="V615">
        <v>95</v>
      </c>
      <c r="W615">
        <v>91</v>
      </c>
      <c r="X615">
        <v>84</v>
      </c>
      <c r="Y615">
        <v>77</v>
      </c>
      <c r="Z615">
        <v>69</v>
      </c>
      <c r="AA615">
        <v>65</v>
      </c>
      <c r="AB615">
        <v>60</v>
      </c>
      <c r="AC615">
        <v>54</v>
      </c>
      <c r="AD615">
        <v>53</v>
      </c>
      <c r="AE615">
        <v>47</v>
      </c>
      <c r="AF615">
        <v>42</v>
      </c>
      <c r="AG615">
        <v>44</v>
      </c>
      <c r="AH615">
        <v>34</v>
      </c>
      <c r="AI615">
        <v>25</v>
      </c>
      <c r="AJ615">
        <v>29</v>
      </c>
      <c r="AK615">
        <v>27</v>
      </c>
      <c r="AL615">
        <v>27</v>
      </c>
      <c r="AM615">
        <v>26</v>
      </c>
      <c r="AN615">
        <v>23</v>
      </c>
      <c r="AO615">
        <v>24</v>
      </c>
      <c r="AP615">
        <v>21</v>
      </c>
      <c r="AQ615">
        <v>18</v>
      </c>
      <c r="AR615">
        <v>16</v>
      </c>
      <c r="AS615">
        <v>14</v>
      </c>
      <c r="AT615">
        <v>12</v>
      </c>
      <c r="AU615">
        <v>11</v>
      </c>
      <c r="AV615">
        <v>10</v>
      </c>
      <c r="AW615">
        <v>10</v>
      </c>
      <c r="AX615">
        <v>7</v>
      </c>
    </row>
    <row r="616" spans="3:50" ht="12.75">
      <c r="C616" t="s">
        <v>43</v>
      </c>
      <c r="F616">
        <v>13</v>
      </c>
      <c r="G616">
        <v>12</v>
      </c>
      <c r="H616">
        <v>12</v>
      </c>
      <c r="I616">
        <v>12</v>
      </c>
      <c r="J616" s="12">
        <v>12</v>
      </c>
      <c r="K616">
        <v>11</v>
      </c>
      <c r="L616">
        <v>10</v>
      </c>
      <c r="M616">
        <v>10</v>
      </c>
      <c r="N616">
        <v>9</v>
      </c>
      <c r="O616">
        <v>9</v>
      </c>
      <c r="P616">
        <v>9</v>
      </c>
      <c r="Q616">
        <v>9</v>
      </c>
      <c r="R616">
        <v>9</v>
      </c>
      <c r="S616">
        <v>8</v>
      </c>
      <c r="T616">
        <v>8</v>
      </c>
      <c r="U616">
        <v>7</v>
      </c>
      <c r="V616">
        <v>7</v>
      </c>
      <c r="W616">
        <v>7</v>
      </c>
      <c r="X616">
        <v>7</v>
      </c>
      <c r="Y616">
        <v>6</v>
      </c>
      <c r="Z616">
        <v>6</v>
      </c>
      <c r="AA616">
        <v>6</v>
      </c>
      <c r="AB616">
        <v>6</v>
      </c>
      <c r="AC616">
        <v>6</v>
      </c>
      <c r="AD616">
        <v>5</v>
      </c>
      <c r="AE616">
        <v>5</v>
      </c>
      <c r="AF616">
        <v>4</v>
      </c>
      <c r="AG616">
        <v>4</v>
      </c>
      <c r="AH616">
        <v>4</v>
      </c>
      <c r="AI616">
        <v>4</v>
      </c>
      <c r="AJ616">
        <v>3</v>
      </c>
      <c r="AK616">
        <v>3</v>
      </c>
      <c r="AL616">
        <v>2</v>
      </c>
      <c r="AM616">
        <v>2</v>
      </c>
      <c r="AN616">
        <v>2</v>
      </c>
      <c r="AO616">
        <v>2</v>
      </c>
      <c r="AP616">
        <v>2</v>
      </c>
      <c r="AQ616">
        <v>1</v>
      </c>
      <c r="AR616">
        <v>1</v>
      </c>
      <c r="AS616">
        <v>1</v>
      </c>
      <c r="AT616">
        <v>1</v>
      </c>
      <c r="AU616">
        <v>1</v>
      </c>
      <c r="AV616">
        <v>1</v>
      </c>
      <c r="AW616">
        <v>1</v>
      </c>
      <c r="AX616">
        <v>0</v>
      </c>
    </row>
    <row r="617" spans="3:50" ht="12.75">
      <c r="C617" t="s">
        <v>56</v>
      </c>
      <c r="F617">
        <v>0</v>
      </c>
      <c r="G617">
        <v>0</v>
      </c>
      <c r="H617">
        <v>0</v>
      </c>
      <c r="I617">
        <v>0</v>
      </c>
      <c r="J617" s="12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</row>
    <row r="618" ht="12.75">
      <c r="A618" t="s">
        <v>57</v>
      </c>
    </row>
    <row r="619" spans="1:50" ht="12.75">
      <c r="A619" t="s">
        <v>65</v>
      </c>
      <c r="F619" s="10">
        <v>19878</v>
      </c>
      <c r="G619" s="10">
        <v>19102</v>
      </c>
      <c r="H619" s="10">
        <v>16964</v>
      </c>
      <c r="I619" s="10">
        <v>15187</v>
      </c>
      <c r="J619" s="13">
        <v>13577</v>
      </c>
      <c r="K619" s="10">
        <v>12245</v>
      </c>
      <c r="L619" s="10">
        <v>10634</v>
      </c>
      <c r="M619" s="10">
        <v>7830</v>
      </c>
      <c r="N619" s="10">
        <v>7659</v>
      </c>
      <c r="O619" s="10">
        <v>8613</v>
      </c>
      <c r="P619" s="10">
        <v>7558</v>
      </c>
      <c r="Q619" s="10">
        <v>5920</v>
      </c>
      <c r="R619" s="10">
        <v>4769</v>
      </c>
      <c r="S619" s="10">
        <v>4290</v>
      </c>
      <c r="T619" s="10">
        <v>3968</v>
      </c>
      <c r="U619" s="10">
        <v>3301</v>
      </c>
      <c r="V619" s="10">
        <v>2907</v>
      </c>
      <c r="W619" s="10">
        <v>2620</v>
      </c>
      <c r="X619" s="10">
        <v>2364</v>
      </c>
      <c r="Y619" s="10">
        <v>2176</v>
      </c>
      <c r="Z619" s="10">
        <v>2052</v>
      </c>
      <c r="AA619" s="10">
        <v>1780</v>
      </c>
      <c r="AB619" s="10">
        <v>1593</v>
      </c>
      <c r="AC619" s="10">
        <v>1512</v>
      </c>
      <c r="AD619" s="10">
        <v>1335</v>
      </c>
      <c r="AE619" s="10">
        <v>1198</v>
      </c>
      <c r="AF619" s="10">
        <v>1059</v>
      </c>
      <c r="AG619">
        <v>944</v>
      </c>
      <c r="AH619">
        <v>759</v>
      </c>
      <c r="AI619">
        <v>607</v>
      </c>
      <c r="AJ619">
        <v>483</v>
      </c>
      <c r="AK619">
        <v>411</v>
      </c>
      <c r="AL619">
        <v>341</v>
      </c>
      <c r="AM619">
        <v>284</v>
      </c>
      <c r="AN619">
        <v>251</v>
      </c>
      <c r="AO619">
        <v>191</v>
      </c>
      <c r="AP619">
        <v>156</v>
      </c>
      <c r="AQ619">
        <v>122</v>
      </c>
      <c r="AR619">
        <v>52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</row>
    <row r="620" spans="1:50" ht="12.75">
      <c r="A620" t="s">
        <v>59</v>
      </c>
      <c r="F620">
        <v>937</v>
      </c>
      <c r="G620">
        <v>915</v>
      </c>
      <c r="H620">
        <v>857</v>
      </c>
      <c r="I620">
        <v>648</v>
      </c>
      <c r="J620" s="12">
        <v>492</v>
      </c>
      <c r="K620">
        <v>244</v>
      </c>
      <c r="L620">
        <v>54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</row>
    <row r="621" spans="1:50" ht="12.75">
      <c r="A621" t="s">
        <v>60</v>
      </c>
      <c r="F621" s="10">
        <v>30203</v>
      </c>
      <c r="G621" s="10">
        <v>27947</v>
      </c>
      <c r="H621" s="10">
        <v>25916</v>
      </c>
      <c r="I621" s="10">
        <v>23639</v>
      </c>
      <c r="J621" s="13">
        <v>21896</v>
      </c>
      <c r="K621" s="10">
        <v>19243</v>
      </c>
      <c r="L621" s="10">
        <v>17548</v>
      </c>
      <c r="M621" s="10">
        <v>14002</v>
      </c>
      <c r="N621" s="10">
        <v>12836</v>
      </c>
      <c r="O621" s="10">
        <v>13147</v>
      </c>
      <c r="P621" s="10">
        <v>11797</v>
      </c>
      <c r="Q621" s="10">
        <v>9650</v>
      </c>
      <c r="R621" s="10">
        <v>8398</v>
      </c>
      <c r="S621" s="10">
        <v>7633</v>
      </c>
      <c r="T621" s="10">
        <v>6883</v>
      </c>
      <c r="U621" s="10">
        <v>6161</v>
      </c>
      <c r="V621" s="10">
        <v>5468</v>
      </c>
      <c r="W621" s="10">
        <v>4749</v>
      </c>
      <c r="X621" s="10">
        <v>4425</v>
      </c>
      <c r="Y621" s="10">
        <v>4210</v>
      </c>
      <c r="Z621" s="10">
        <v>3660</v>
      </c>
      <c r="AA621" s="10">
        <v>3223</v>
      </c>
      <c r="AB621" s="10">
        <v>2883</v>
      </c>
      <c r="AC621" s="10">
        <v>2825</v>
      </c>
      <c r="AD621" s="10">
        <v>2462</v>
      </c>
      <c r="AE621" s="10">
        <v>2220</v>
      </c>
      <c r="AF621" s="10">
        <v>2061</v>
      </c>
      <c r="AG621" s="10">
        <v>1698</v>
      </c>
      <c r="AH621" s="10">
        <v>1639</v>
      </c>
      <c r="AI621" s="10">
        <v>1333</v>
      </c>
      <c r="AJ621" s="10">
        <v>1163</v>
      </c>
      <c r="AK621">
        <v>959</v>
      </c>
      <c r="AL621">
        <v>815</v>
      </c>
      <c r="AM621">
        <v>692</v>
      </c>
      <c r="AN621">
        <v>647</v>
      </c>
      <c r="AO621">
        <v>501</v>
      </c>
      <c r="AP621">
        <v>443</v>
      </c>
      <c r="AQ621">
        <v>315</v>
      </c>
      <c r="AR621">
        <v>172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</row>
    <row r="623" spans="1:50" ht="12.75">
      <c r="A623" t="s">
        <v>49</v>
      </c>
      <c r="F623" s="10">
        <v>56117</v>
      </c>
      <c r="G623" s="10">
        <v>53966</v>
      </c>
      <c r="H623" s="10">
        <v>51681</v>
      </c>
      <c r="I623" s="10">
        <v>46791</v>
      </c>
      <c r="J623" s="13">
        <v>43364</v>
      </c>
      <c r="K623" s="10">
        <v>40713</v>
      </c>
      <c r="L623" s="10">
        <v>37570</v>
      </c>
      <c r="M623" s="10">
        <v>34863</v>
      </c>
      <c r="N623" s="10">
        <v>32478</v>
      </c>
      <c r="O623" s="10">
        <v>30981</v>
      </c>
      <c r="P623" s="10">
        <v>29581</v>
      </c>
      <c r="Q623" s="10">
        <v>26825</v>
      </c>
      <c r="R623" s="10">
        <v>24392</v>
      </c>
      <c r="S623" s="10">
        <v>22173</v>
      </c>
      <c r="T623" s="10">
        <v>19959</v>
      </c>
      <c r="U623" s="10">
        <v>17780</v>
      </c>
      <c r="V623" s="10">
        <v>15315</v>
      </c>
      <c r="W623" s="10">
        <v>13590</v>
      </c>
      <c r="X623" s="10">
        <v>12334</v>
      </c>
      <c r="Y623" s="10">
        <v>11214</v>
      </c>
      <c r="Z623" s="10">
        <v>9899</v>
      </c>
      <c r="AA623" s="10">
        <v>9236</v>
      </c>
      <c r="AB623" s="10">
        <v>8601</v>
      </c>
      <c r="AC623" s="10">
        <v>7555</v>
      </c>
      <c r="AD623" s="10">
        <v>6434</v>
      </c>
      <c r="AE623" s="10">
        <v>5403</v>
      </c>
      <c r="AF623" s="10">
        <v>4551</v>
      </c>
      <c r="AG623" s="10">
        <v>3849</v>
      </c>
      <c r="AH623" s="10">
        <v>3363</v>
      </c>
      <c r="AI623" s="10">
        <v>3071</v>
      </c>
      <c r="AJ623" s="10">
        <v>2645</v>
      </c>
      <c r="AK623" s="10">
        <v>2183</v>
      </c>
      <c r="AL623" s="10">
        <v>1901</v>
      </c>
      <c r="AM623" s="10">
        <v>1704</v>
      </c>
      <c r="AN623" s="10">
        <v>1393</v>
      </c>
      <c r="AO623" s="10">
        <v>1225</v>
      </c>
      <c r="AP623" s="10">
        <v>1014</v>
      </c>
      <c r="AQ623">
        <v>890</v>
      </c>
      <c r="AR623">
        <v>752</v>
      </c>
      <c r="AS623">
        <v>634</v>
      </c>
      <c r="AT623">
        <v>588</v>
      </c>
      <c r="AU623">
        <v>525</v>
      </c>
      <c r="AV623">
        <v>465</v>
      </c>
      <c r="AW623">
        <v>421</v>
      </c>
      <c r="AX623">
        <v>417</v>
      </c>
    </row>
    <row r="625" spans="3:50" ht="12.75">
      <c r="C625" t="s">
        <v>31</v>
      </c>
      <c r="F625" s="10">
        <v>9119</v>
      </c>
      <c r="G625" s="10">
        <v>8627</v>
      </c>
      <c r="H625" s="10">
        <v>7528</v>
      </c>
      <c r="I625" s="10">
        <v>5410</v>
      </c>
      <c r="J625" s="13">
        <v>5068</v>
      </c>
      <c r="K625" s="10">
        <v>4518</v>
      </c>
      <c r="L625" s="10">
        <v>4097</v>
      </c>
      <c r="M625" s="10">
        <v>3923</v>
      </c>
      <c r="N625" s="10">
        <v>3749</v>
      </c>
      <c r="O625" s="10">
        <v>3650</v>
      </c>
      <c r="P625" s="10">
        <v>3627</v>
      </c>
      <c r="Q625" s="10">
        <v>3145</v>
      </c>
      <c r="R625" s="10">
        <v>2915</v>
      </c>
      <c r="S625" s="10">
        <v>2597</v>
      </c>
      <c r="T625" s="10">
        <v>2258</v>
      </c>
      <c r="U625" s="10">
        <v>2026</v>
      </c>
      <c r="V625" s="10">
        <v>1788</v>
      </c>
      <c r="W625" s="10">
        <v>1524</v>
      </c>
      <c r="X625" s="10">
        <v>1323</v>
      </c>
      <c r="Y625" s="10">
        <v>1325</v>
      </c>
      <c r="Z625" s="10">
        <v>1298</v>
      </c>
      <c r="AA625" s="10">
        <v>1232</v>
      </c>
      <c r="AB625" s="10">
        <v>1141</v>
      </c>
      <c r="AC625" s="10">
        <v>1216</v>
      </c>
      <c r="AD625" s="10">
        <v>1235</v>
      </c>
      <c r="AE625" s="10">
        <v>1109</v>
      </c>
      <c r="AF625" s="10">
        <v>1155</v>
      </c>
      <c r="AG625" s="10">
        <v>1152</v>
      </c>
      <c r="AH625" s="10">
        <v>1110</v>
      </c>
      <c r="AI625" s="10">
        <v>1043</v>
      </c>
      <c r="AJ625">
        <v>969</v>
      </c>
      <c r="AK625">
        <v>854</v>
      </c>
      <c r="AL625">
        <v>893</v>
      </c>
      <c r="AM625">
        <v>791</v>
      </c>
      <c r="AN625">
        <v>594</v>
      </c>
      <c r="AO625">
        <v>564</v>
      </c>
      <c r="AP625">
        <v>471</v>
      </c>
      <c r="AQ625">
        <v>401</v>
      </c>
      <c r="AR625">
        <v>294</v>
      </c>
      <c r="AS625">
        <v>214</v>
      </c>
      <c r="AT625">
        <v>226</v>
      </c>
      <c r="AU625">
        <v>208</v>
      </c>
      <c r="AV625">
        <v>140</v>
      </c>
      <c r="AW625">
        <v>108</v>
      </c>
      <c r="AX625">
        <v>102</v>
      </c>
    </row>
    <row r="626" spans="3:50" ht="12.75">
      <c r="C626" t="s">
        <v>83</v>
      </c>
      <c r="F626" s="10">
        <v>46998</v>
      </c>
      <c r="G626" s="10">
        <v>45339</v>
      </c>
      <c r="H626" s="10">
        <v>44153</v>
      </c>
      <c r="I626" s="10">
        <v>41381</v>
      </c>
      <c r="J626" s="13">
        <v>38296</v>
      </c>
      <c r="K626" s="10">
        <v>36195</v>
      </c>
      <c r="L626" s="10">
        <v>33473</v>
      </c>
      <c r="M626" s="10">
        <v>30940</v>
      </c>
      <c r="N626" s="10">
        <v>28728</v>
      </c>
      <c r="O626" s="10">
        <v>27331</v>
      </c>
      <c r="P626" s="10">
        <v>25954</v>
      </c>
      <c r="Q626" s="10">
        <v>23679</v>
      </c>
      <c r="R626" s="10">
        <v>21477</v>
      </c>
      <c r="S626" s="10">
        <v>19577</v>
      </c>
      <c r="T626" s="10">
        <v>17702</v>
      </c>
      <c r="U626" s="10">
        <v>15754</v>
      </c>
      <c r="V626" s="10">
        <v>13526</v>
      </c>
      <c r="W626" s="10">
        <v>12066</v>
      </c>
      <c r="X626" s="10">
        <v>11011</v>
      </c>
      <c r="Y626" s="10">
        <v>9888</v>
      </c>
      <c r="Z626" s="10">
        <v>8601</v>
      </c>
      <c r="AA626" s="10">
        <v>8004</v>
      </c>
      <c r="AB626" s="10">
        <v>7460</v>
      </c>
      <c r="AC626" s="10">
        <v>6340</v>
      </c>
      <c r="AD626" s="10">
        <v>5199</v>
      </c>
      <c r="AE626" s="10">
        <v>4294</v>
      </c>
      <c r="AF626" s="10">
        <v>3396</v>
      </c>
      <c r="AG626" s="10">
        <v>2697</v>
      </c>
      <c r="AH626" s="10">
        <v>2253</v>
      </c>
      <c r="AI626" s="10">
        <v>2028</v>
      </c>
      <c r="AJ626" s="10">
        <v>1676</v>
      </c>
      <c r="AK626" s="10">
        <v>1329</v>
      </c>
      <c r="AL626" s="10">
        <v>1007</v>
      </c>
      <c r="AM626">
        <v>913</v>
      </c>
      <c r="AN626">
        <v>799</v>
      </c>
      <c r="AO626">
        <v>660</v>
      </c>
      <c r="AP626">
        <v>544</v>
      </c>
      <c r="AQ626">
        <v>489</v>
      </c>
      <c r="AR626">
        <v>458</v>
      </c>
      <c r="AS626">
        <v>421</v>
      </c>
      <c r="AT626">
        <v>362</v>
      </c>
      <c r="AU626">
        <v>317</v>
      </c>
      <c r="AV626">
        <v>325</v>
      </c>
      <c r="AW626">
        <v>313</v>
      </c>
      <c r="AX626">
        <v>316</v>
      </c>
    </row>
    <row r="628" spans="1:50" ht="12.75">
      <c r="A628" t="s">
        <v>50</v>
      </c>
      <c r="F628" s="10">
        <v>38952</v>
      </c>
      <c r="G628" s="10">
        <v>35628</v>
      </c>
      <c r="H628" s="10">
        <v>32548</v>
      </c>
      <c r="I628" s="10">
        <v>28754</v>
      </c>
      <c r="J628" s="13">
        <v>25600</v>
      </c>
      <c r="K628" s="10">
        <v>23443</v>
      </c>
      <c r="L628" s="10">
        <v>21479</v>
      </c>
      <c r="M628" s="10">
        <v>19419</v>
      </c>
      <c r="N628" s="10">
        <v>17766</v>
      </c>
      <c r="O628" s="10">
        <v>18339</v>
      </c>
      <c r="P628" s="10">
        <v>17715</v>
      </c>
      <c r="Q628" s="10">
        <v>16438</v>
      </c>
      <c r="R628" s="10">
        <v>15051</v>
      </c>
      <c r="S628" s="10">
        <v>13789</v>
      </c>
      <c r="T628" s="10">
        <v>12679</v>
      </c>
      <c r="U628" s="10">
        <v>11738</v>
      </c>
      <c r="V628" s="10">
        <v>10836</v>
      </c>
      <c r="W628" s="10">
        <v>10025</v>
      </c>
      <c r="X628" s="10">
        <v>9002</v>
      </c>
      <c r="Y628" s="10">
        <v>8320</v>
      </c>
      <c r="Z628" s="10">
        <v>7608</v>
      </c>
      <c r="AA628" s="10">
        <v>6543</v>
      </c>
      <c r="AB628" s="10">
        <v>6025</v>
      </c>
      <c r="AC628" s="10">
        <v>5705</v>
      </c>
      <c r="AD628" s="10">
        <v>5429</v>
      </c>
      <c r="AE628" s="10">
        <v>4805</v>
      </c>
      <c r="AF628" s="10">
        <v>4438</v>
      </c>
      <c r="AG628" s="10">
        <v>3864</v>
      </c>
      <c r="AH628" s="10">
        <v>3708</v>
      </c>
      <c r="AI628" s="10">
        <v>3372</v>
      </c>
      <c r="AJ628" s="10">
        <v>2767</v>
      </c>
      <c r="AK628" s="10">
        <v>2502</v>
      </c>
      <c r="AL628" s="10">
        <v>2357</v>
      </c>
      <c r="AM628" s="10">
        <v>2109</v>
      </c>
      <c r="AN628" s="10">
        <v>1953</v>
      </c>
      <c r="AO628" s="10">
        <v>1924</v>
      </c>
      <c r="AP628" s="10">
        <v>1877</v>
      </c>
      <c r="AQ628" s="10">
        <v>1775</v>
      </c>
      <c r="AR628" s="10">
        <v>1625</v>
      </c>
      <c r="AS628" s="10">
        <v>1521</v>
      </c>
      <c r="AT628" s="10">
        <v>1366</v>
      </c>
      <c r="AU628" s="10">
        <v>1219</v>
      </c>
      <c r="AV628" s="10">
        <v>1068</v>
      </c>
      <c r="AW628">
        <v>886</v>
      </c>
      <c r="AX628">
        <v>694</v>
      </c>
    </row>
    <row r="630" spans="2:50" ht="12.75">
      <c r="B630" t="s">
        <v>21</v>
      </c>
      <c r="F630" s="10">
        <v>3401</v>
      </c>
      <c r="G630" s="10">
        <v>3165</v>
      </c>
      <c r="H630" s="10">
        <v>3064</v>
      </c>
      <c r="I630" s="10">
        <v>2796</v>
      </c>
      <c r="J630" s="13">
        <v>2520</v>
      </c>
      <c r="K630" s="10">
        <v>2229</v>
      </c>
      <c r="L630" s="10">
        <v>2054</v>
      </c>
      <c r="M630" s="10">
        <v>1870</v>
      </c>
      <c r="N630" s="10">
        <v>1676</v>
      </c>
      <c r="O630" s="10">
        <v>1563</v>
      </c>
      <c r="P630" s="10">
        <v>1432</v>
      </c>
      <c r="Q630" s="10">
        <v>1298</v>
      </c>
      <c r="R630" s="10">
        <v>1208</v>
      </c>
      <c r="S630" s="10">
        <v>1091</v>
      </c>
      <c r="T630">
        <v>961</v>
      </c>
      <c r="U630">
        <v>882</v>
      </c>
      <c r="V630">
        <v>839</v>
      </c>
      <c r="W630">
        <v>800</v>
      </c>
      <c r="X630">
        <v>782</v>
      </c>
      <c r="Y630">
        <v>539</v>
      </c>
      <c r="Z630">
        <v>507</v>
      </c>
      <c r="AA630">
        <v>456</v>
      </c>
      <c r="AB630">
        <v>390</v>
      </c>
      <c r="AC630">
        <v>312</v>
      </c>
      <c r="AD630">
        <v>292</v>
      </c>
      <c r="AE630">
        <v>254</v>
      </c>
      <c r="AF630">
        <v>236</v>
      </c>
      <c r="AG630">
        <v>220</v>
      </c>
      <c r="AH630">
        <v>267</v>
      </c>
      <c r="AI630">
        <v>264</v>
      </c>
      <c r="AJ630">
        <v>252</v>
      </c>
      <c r="AK630">
        <v>232</v>
      </c>
      <c r="AL630">
        <v>227</v>
      </c>
      <c r="AM630">
        <v>233</v>
      </c>
      <c r="AN630">
        <v>215</v>
      </c>
      <c r="AO630">
        <v>213</v>
      </c>
      <c r="AP630">
        <v>208</v>
      </c>
      <c r="AQ630">
        <v>198</v>
      </c>
      <c r="AR630">
        <v>186</v>
      </c>
      <c r="AS630">
        <v>176</v>
      </c>
      <c r="AT630">
        <v>170</v>
      </c>
      <c r="AU630">
        <v>162</v>
      </c>
      <c r="AV630">
        <v>153</v>
      </c>
      <c r="AW630">
        <v>147</v>
      </c>
      <c r="AX630">
        <v>139</v>
      </c>
    </row>
    <row r="631" spans="3:50" ht="12.75">
      <c r="C631" t="s">
        <v>84</v>
      </c>
      <c r="F631">
        <v>0</v>
      </c>
      <c r="G631">
        <v>0</v>
      </c>
      <c r="H631">
        <v>0</v>
      </c>
      <c r="I631">
        <v>0</v>
      </c>
      <c r="J631" s="12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</row>
    <row r="632" ht="12.75">
      <c r="C632" t="s">
        <v>28</v>
      </c>
    </row>
    <row r="633" spans="3:50" ht="12.75">
      <c r="C633" t="s">
        <v>68</v>
      </c>
      <c r="F633" s="10">
        <v>3401</v>
      </c>
      <c r="G633" s="10">
        <v>3165</v>
      </c>
      <c r="H633" s="10">
        <v>3064</v>
      </c>
      <c r="I633" s="10">
        <v>2796</v>
      </c>
      <c r="J633" s="13">
        <v>2520</v>
      </c>
      <c r="K633" s="10">
        <v>2229</v>
      </c>
      <c r="L633" s="10">
        <v>2054</v>
      </c>
      <c r="M633" s="10">
        <v>1870</v>
      </c>
      <c r="N633" s="10">
        <v>1676</v>
      </c>
      <c r="O633" s="10">
        <v>1563</v>
      </c>
      <c r="P633" s="10">
        <v>1432</v>
      </c>
      <c r="Q633" s="10">
        <v>1298</v>
      </c>
      <c r="R633" s="10">
        <v>1208</v>
      </c>
      <c r="S633" s="10">
        <v>1091</v>
      </c>
      <c r="T633">
        <v>961</v>
      </c>
      <c r="U633">
        <v>882</v>
      </c>
      <c r="V633">
        <v>839</v>
      </c>
      <c r="W633">
        <v>800</v>
      </c>
      <c r="X633">
        <v>782</v>
      </c>
      <c r="Y633">
        <v>539</v>
      </c>
      <c r="Z633">
        <v>507</v>
      </c>
      <c r="AA633">
        <v>456</v>
      </c>
      <c r="AB633">
        <v>390</v>
      </c>
      <c r="AC633">
        <v>312</v>
      </c>
      <c r="AD633">
        <v>292</v>
      </c>
      <c r="AE633">
        <v>254</v>
      </c>
      <c r="AF633">
        <v>236</v>
      </c>
      <c r="AG633">
        <v>220</v>
      </c>
      <c r="AH633">
        <v>267</v>
      </c>
      <c r="AI633">
        <v>264</v>
      </c>
      <c r="AJ633">
        <v>252</v>
      </c>
      <c r="AK633">
        <v>232</v>
      </c>
      <c r="AL633">
        <v>227</v>
      </c>
      <c r="AM633">
        <v>233</v>
      </c>
      <c r="AN633">
        <v>215</v>
      </c>
      <c r="AO633">
        <v>213</v>
      </c>
      <c r="AP633">
        <v>208</v>
      </c>
      <c r="AQ633">
        <v>198</v>
      </c>
      <c r="AR633">
        <v>186</v>
      </c>
      <c r="AS633">
        <v>176</v>
      </c>
      <c r="AT633">
        <v>170</v>
      </c>
      <c r="AU633">
        <v>162</v>
      </c>
      <c r="AV633">
        <v>153</v>
      </c>
      <c r="AW633">
        <v>147</v>
      </c>
      <c r="AX633">
        <v>139</v>
      </c>
    </row>
    <row r="635" spans="1:50" ht="12.75">
      <c r="A635" t="s">
        <v>85</v>
      </c>
      <c r="F635" s="10">
        <v>35551</v>
      </c>
      <c r="G635" s="10">
        <v>32464</v>
      </c>
      <c r="H635" s="10">
        <v>29484</v>
      </c>
      <c r="I635" s="10">
        <v>25958</v>
      </c>
      <c r="J635" s="13">
        <v>23079</v>
      </c>
      <c r="K635" s="10">
        <v>21214</v>
      </c>
      <c r="L635" s="10">
        <v>19425</v>
      </c>
      <c r="M635" s="10">
        <v>17550</v>
      </c>
      <c r="N635" s="10">
        <v>16089</v>
      </c>
      <c r="O635" s="10">
        <v>16776</v>
      </c>
      <c r="P635" s="10">
        <v>16283</v>
      </c>
      <c r="Q635" s="10">
        <v>15140</v>
      </c>
      <c r="R635" s="10">
        <v>13843</v>
      </c>
      <c r="S635" s="10">
        <v>12698</v>
      </c>
      <c r="T635" s="10">
        <v>11718</v>
      </c>
      <c r="U635" s="10">
        <v>10856</v>
      </c>
      <c r="V635" s="10">
        <v>9997</v>
      </c>
      <c r="W635" s="10">
        <v>9225</v>
      </c>
      <c r="X635" s="10">
        <v>8220</v>
      </c>
      <c r="Y635" s="10">
        <v>7781</v>
      </c>
      <c r="Z635" s="10">
        <v>7101</v>
      </c>
      <c r="AA635" s="10">
        <v>6087</v>
      </c>
      <c r="AB635" s="10">
        <v>5635</v>
      </c>
      <c r="AC635" s="10">
        <v>5393</v>
      </c>
      <c r="AD635" s="10">
        <v>5137</v>
      </c>
      <c r="AE635" s="10">
        <v>4551</v>
      </c>
      <c r="AF635" s="10">
        <v>4202</v>
      </c>
      <c r="AG635" s="10">
        <v>3644</v>
      </c>
      <c r="AH635" s="10">
        <v>3441</v>
      </c>
      <c r="AI635" s="10">
        <v>3108</v>
      </c>
      <c r="AJ635" s="10">
        <v>2515</v>
      </c>
      <c r="AK635" s="10">
        <v>2270</v>
      </c>
      <c r="AL635" s="10">
        <v>2130</v>
      </c>
      <c r="AM635" s="10">
        <v>1876</v>
      </c>
      <c r="AN635" s="10">
        <v>1738</v>
      </c>
      <c r="AO635" s="10">
        <v>1711</v>
      </c>
      <c r="AP635" s="10">
        <v>1669</v>
      </c>
      <c r="AQ635" s="10">
        <v>1577</v>
      </c>
      <c r="AR635" s="10">
        <v>1439</v>
      </c>
      <c r="AS635" s="10">
        <v>1345</v>
      </c>
      <c r="AT635" s="10">
        <v>1196</v>
      </c>
      <c r="AU635" s="10">
        <v>1057</v>
      </c>
      <c r="AV635">
        <v>915</v>
      </c>
      <c r="AW635">
        <v>739</v>
      </c>
      <c r="AX635">
        <v>555</v>
      </c>
    </row>
    <row r="636" spans="2:50" ht="12.75">
      <c r="B636" t="s">
        <v>86</v>
      </c>
      <c r="F636" s="10">
        <v>31335</v>
      </c>
      <c r="G636" s="10">
        <v>28460</v>
      </c>
      <c r="H636" s="10">
        <v>25699</v>
      </c>
      <c r="I636" s="10">
        <v>22341</v>
      </c>
      <c r="J636" s="13">
        <v>19730</v>
      </c>
      <c r="K636" s="10">
        <v>18117</v>
      </c>
      <c r="L636" s="10">
        <v>16574</v>
      </c>
      <c r="M636" s="10">
        <v>14816</v>
      </c>
      <c r="N636" s="10">
        <v>13512</v>
      </c>
      <c r="O636" s="10">
        <v>14402</v>
      </c>
      <c r="P636" s="10">
        <v>14105</v>
      </c>
      <c r="Q636" s="10">
        <v>13091</v>
      </c>
      <c r="R636" s="10">
        <v>11861</v>
      </c>
      <c r="S636" s="10">
        <v>10824</v>
      </c>
      <c r="T636" s="10">
        <v>9981</v>
      </c>
      <c r="U636" s="10">
        <v>9314</v>
      </c>
      <c r="V636" s="10">
        <v>8618</v>
      </c>
      <c r="W636" s="10">
        <v>7989</v>
      </c>
      <c r="X636" s="10">
        <v>7114</v>
      </c>
      <c r="Y636" s="10">
        <v>6830</v>
      </c>
      <c r="Z636" s="10">
        <v>6269</v>
      </c>
      <c r="AA636" s="10">
        <v>5331</v>
      </c>
      <c r="AB636" s="10">
        <v>4955</v>
      </c>
      <c r="AC636" s="10">
        <v>4791</v>
      </c>
      <c r="AD636" s="10">
        <v>4616</v>
      </c>
      <c r="AE636" s="10">
        <v>4082</v>
      </c>
      <c r="AF636" s="10">
        <v>3760</v>
      </c>
      <c r="AG636" s="10">
        <v>3267</v>
      </c>
      <c r="AH636" s="10">
        <v>3119</v>
      </c>
      <c r="AI636" s="10">
        <v>2809</v>
      </c>
      <c r="AJ636" s="10">
        <v>2245</v>
      </c>
      <c r="AK636" s="10">
        <v>2022</v>
      </c>
      <c r="AL636" s="10">
        <v>1893</v>
      </c>
      <c r="AM636" s="10">
        <v>1663</v>
      </c>
      <c r="AN636" s="10">
        <v>1556</v>
      </c>
      <c r="AO636" s="10">
        <v>1555</v>
      </c>
      <c r="AP636" s="10">
        <v>1539</v>
      </c>
      <c r="AQ636" s="10">
        <v>1466</v>
      </c>
      <c r="AR636" s="10">
        <v>1335</v>
      </c>
      <c r="AS636" s="10">
        <v>1251</v>
      </c>
      <c r="AT636" s="10">
        <v>1112</v>
      </c>
      <c r="AU636">
        <v>983</v>
      </c>
      <c r="AV636">
        <v>849</v>
      </c>
      <c r="AW636">
        <v>680</v>
      </c>
      <c r="AX636">
        <v>505</v>
      </c>
    </row>
    <row r="637" spans="2:50" ht="12.75">
      <c r="B637" t="s">
        <v>87</v>
      </c>
      <c r="F637" s="10">
        <v>4216</v>
      </c>
      <c r="G637" s="10">
        <v>4003</v>
      </c>
      <c r="H637" s="10">
        <v>3785</v>
      </c>
      <c r="I637" s="10">
        <v>3617</v>
      </c>
      <c r="J637" s="13">
        <v>3350</v>
      </c>
      <c r="K637" s="10">
        <v>3097</v>
      </c>
      <c r="L637" s="10">
        <v>2851</v>
      </c>
      <c r="M637" s="10">
        <v>2733</v>
      </c>
      <c r="N637" s="10">
        <v>2578</v>
      </c>
      <c r="O637" s="10">
        <v>2374</v>
      </c>
      <c r="P637" s="10">
        <v>2177</v>
      </c>
      <c r="Q637" s="10">
        <v>2049</v>
      </c>
      <c r="R637" s="10">
        <v>1981</v>
      </c>
      <c r="S637" s="10">
        <v>1874</v>
      </c>
      <c r="T637" s="10">
        <v>1737</v>
      </c>
      <c r="U637" s="10">
        <v>1542</v>
      </c>
      <c r="V637" s="10">
        <v>1379</v>
      </c>
      <c r="W637" s="10">
        <v>1236</v>
      </c>
      <c r="X637" s="10">
        <v>1107</v>
      </c>
      <c r="Y637">
        <v>951</v>
      </c>
      <c r="Z637">
        <v>832</v>
      </c>
      <c r="AA637">
        <v>756</v>
      </c>
      <c r="AB637">
        <v>680</v>
      </c>
      <c r="AC637">
        <v>602</v>
      </c>
      <c r="AD637">
        <v>520</v>
      </c>
      <c r="AE637">
        <v>469</v>
      </c>
      <c r="AF637">
        <v>442</v>
      </c>
      <c r="AG637">
        <v>377</v>
      </c>
      <c r="AH637">
        <v>321</v>
      </c>
      <c r="AI637">
        <v>298</v>
      </c>
      <c r="AJ637">
        <v>270</v>
      </c>
      <c r="AK637">
        <v>248</v>
      </c>
      <c r="AL637">
        <v>237</v>
      </c>
      <c r="AM637">
        <v>214</v>
      </c>
      <c r="AN637">
        <v>183</v>
      </c>
      <c r="AO637">
        <v>156</v>
      </c>
      <c r="AP637">
        <v>130</v>
      </c>
      <c r="AQ637">
        <v>111</v>
      </c>
      <c r="AR637">
        <v>103</v>
      </c>
      <c r="AS637">
        <v>94</v>
      </c>
      <c r="AT637">
        <v>85</v>
      </c>
      <c r="AU637">
        <v>74</v>
      </c>
      <c r="AV637">
        <v>66</v>
      </c>
      <c r="AW637">
        <v>58</v>
      </c>
      <c r="AX637">
        <v>51</v>
      </c>
    </row>
    <row r="639" spans="1:50" ht="12.75">
      <c r="A639" t="s">
        <v>88</v>
      </c>
      <c r="F639" s="10">
        <v>85657</v>
      </c>
      <c r="G639" s="10">
        <v>80462</v>
      </c>
      <c r="H639" s="10">
        <v>76237</v>
      </c>
      <c r="I639" s="10">
        <v>69909</v>
      </c>
      <c r="J639" s="13">
        <v>68380</v>
      </c>
      <c r="K639" s="10">
        <v>66846</v>
      </c>
      <c r="L639" s="10">
        <v>62318</v>
      </c>
      <c r="M639" s="10">
        <v>55860</v>
      </c>
      <c r="N639" s="10">
        <v>51996</v>
      </c>
      <c r="O639" s="10">
        <v>49051</v>
      </c>
      <c r="P639" s="10">
        <v>47761</v>
      </c>
      <c r="Q639" s="10">
        <v>46594</v>
      </c>
      <c r="R639" s="10">
        <v>43746</v>
      </c>
      <c r="S639" s="10">
        <v>39724</v>
      </c>
      <c r="T639" s="10">
        <v>37993</v>
      </c>
      <c r="U639" s="10">
        <v>34175</v>
      </c>
      <c r="V639" s="10">
        <v>31100</v>
      </c>
      <c r="W639" s="10">
        <v>27461</v>
      </c>
      <c r="X639" s="10">
        <v>25000</v>
      </c>
      <c r="Y639" s="10">
        <v>24468</v>
      </c>
      <c r="Z639" s="10">
        <v>24621</v>
      </c>
      <c r="AA639" s="10">
        <v>23959</v>
      </c>
      <c r="AB639" s="10">
        <v>21325</v>
      </c>
      <c r="AC639" s="10">
        <v>18229</v>
      </c>
      <c r="AD639" s="10">
        <v>15466</v>
      </c>
      <c r="AE639" s="10">
        <v>13063</v>
      </c>
      <c r="AF639" s="10">
        <v>11722</v>
      </c>
      <c r="AG639" s="10">
        <v>10683</v>
      </c>
      <c r="AH639" s="10">
        <v>10419</v>
      </c>
      <c r="AI639" s="10">
        <v>9390</v>
      </c>
      <c r="AJ639" s="10">
        <v>8749</v>
      </c>
      <c r="AK639" s="10">
        <v>7863</v>
      </c>
      <c r="AL639" s="10">
        <v>7603</v>
      </c>
      <c r="AM639" s="10">
        <v>7082</v>
      </c>
      <c r="AN639" s="10">
        <v>6053</v>
      </c>
      <c r="AO639" s="10">
        <v>5441</v>
      </c>
      <c r="AP639" s="10">
        <v>4367</v>
      </c>
      <c r="AQ639" s="10">
        <v>3789</v>
      </c>
      <c r="AR639" s="10">
        <v>3619</v>
      </c>
      <c r="AS639" s="10">
        <v>3439</v>
      </c>
      <c r="AT639" s="10">
        <v>3181</v>
      </c>
      <c r="AU639" s="10">
        <v>2673</v>
      </c>
      <c r="AV639" s="10">
        <v>2523</v>
      </c>
      <c r="AW639" s="10">
        <v>2060</v>
      </c>
      <c r="AX639" s="10">
        <v>1945</v>
      </c>
    </row>
    <row r="641" spans="2:50" ht="12.75">
      <c r="B641" t="s">
        <v>89</v>
      </c>
      <c r="F641" s="10">
        <v>62736</v>
      </c>
      <c r="G641" s="10">
        <v>59286</v>
      </c>
      <c r="H641" s="10">
        <v>55851</v>
      </c>
      <c r="I641" s="10">
        <v>49355</v>
      </c>
      <c r="J641" s="13">
        <v>48481</v>
      </c>
      <c r="K641" s="10">
        <v>47889</v>
      </c>
      <c r="L641" s="10">
        <v>43864</v>
      </c>
      <c r="M641" s="10">
        <v>38190</v>
      </c>
      <c r="N641" s="10">
        <v>35730</v>
      </c>
      <c r="O641" s="10">
        <v>33842</v>
      </c>
      <c r="P641" s="10">
        <v>33172</v>
      </c>
      <c r="Q641" s="10">
        <v>31639</v>
      </c>
      <c r="R641" s="10">
        <v>29833</v>
      </c>
      <c r="S641" s="10">
        <v>26707</v>
      </c>
      <c r="T641" s="10">
        <v>25443</v>
      </c>
      <c r="U641" s="10">
        <v>22428</v>
      </c>
      <c r="V641" s="10">
        <v>20514</v>
      </c>
      <c r="W641" s="10">
        <v>17446</v>
      </c>
      <c r="X641" s="10">
        <v>15836</v>
      </c>
      <c r="Y641" s="10">
        <v>15945</v>
      </c>
      <c r="Z641" s="10">
        <v>16828</v>
      </c>
      <c r="AA641" s="10">
        <v>16846</v>
      </c>
      <c r="AB641" s="10">
        <v>15272</v>
      </c>
      <c r="AC641" s="10">
        <v>12547</v>
      </c>
      <c r="AD641" s="10">
        <v>10288</v>
      </c>
      <c r="AE641" s="10">
        <v>8656</v>
      </c>
      <c r="AF641" s="10">
        <v>7703</v>
      </c>
      <c r="AG641" s="10">
        <v>7103</v>
      </c>
      <c r="AH641" s="10">
        <v>6780</v>
      </c>
      <c r="AI641" s="10">
        <v>6168</v>
      </c>
      <c r="AJ641" s="10">
        <v>5869</v>
      </c>
      <c r="AK641" s="10">
        <v>5541</v>
      </c>
      <c r="AL641" s="10">
        <v>5361</v>
      </c>
      <c r="AM641" s="10">
        <v>4790</v>
      </c>
      <c r="AN641" s="10">
        <v>4253</v>
      </c>
      <c r="AO641" s="10">
        <v>3706</v>
      </c>
      <c r="AP641" s="10">
        <v>2835</v>
      </c>
      <c r="AQ641" s="10">
        <v>2428</v>
      </c>
      <c r="AR641" s="10">
        <v>2499</v>
      </c>
      <c r="AS641" s="10">
        <v>2411</v>
      </c>
      <c r="AT641" s="10">
        <v>2244</v>
      </c>
      <c r="AU641" s="10">
        <v>1870</v>
      </c>
      <c r="AV641" s="10">
        <v>1798</v>
      </c>
      <c r="AW641" s="10">
        <v>1410</v>
      </c>
      <c r="AX641" s="10">
        <v>1281</v>
      </c>
    </row>
    <row r="643" spans="2:50" ht="12.75">
      <c r="B643" t="s">
        <v>30</v>
      </c>
      <c r="F643" s="10">
        <v>22921</v>
      </c>
      <c r="G643" s="10">
        <v>21176</v>
      </c>
      <c r="H643" s="10">
        <v>20386</v>
      </c>
      <c r="I643" s="10">
        <v>20555</v>
      </c>
      <c r="J643" s="13">
        <v>19899</v>
      </c>
      <c r="K643" s="10">
        <v>18957</v>
      </c>
      <c r="L643" s="10">
        <v>18454</v>
      </c>
      <c r="M643" s="10">
        <v>17670</v>
      </c>
      <c r="N643" s="10">
        <v>16266</v>
      </c>
      <c r="O643" s="10">
        <v>15209</v>
      </c>
      <c r="P643" s="10">
        <v>14588</v>
      </c>
      <c r="Q643" s="10">
        <v>14955</v>
      </c>
      <c r="R643" s="10">
        <v>13913</v>
      </c>
      <c r="S643" s="10">
        <v>13018</v>
      </c>
      <c r="T643" s="10">
        <v>12550</v>
      </c>
      <c r="U643" s="10">
        <v>11747</v>
      </c>
      <c r="V643" s="10">
        <v>10586</v>
      </c>
      <c r="W643" s="10">
        <v>10015</v>
      </c>
      <c r="X643" s="10">
        <v>9164</v>
      </c>
      <c r="Y643" s="10">
        <v>8523</v>
      </c>
      <c r="Z643" s="10">
        <v>7793</v>
      </c>
      <c r="AA643" s="10">
        <v>7113</v>
      </c>
      <c r="AB643" s="10">
        <v>6053</v>
      </c>
      <c r="AC643" s="10">
        <v>5681</v>
      </c>
      <c r="AD643" s="10">
        <v>5178</v>
      </c>
      <c r="AE643" s="10">
        <v>4407</v>
      </c>
      <c r="AF643" s="10">
        <v>4019</v>
      </c>
      <c r="AG643" s="10">
        <v>3581</v>
      </c>
      <c r="AH643" s="10">
        <v>3639</v>
      </c>
      <c r="AI643" s="10">
        <v>3222</v>
      </c>
      <c r="AJ643" s="10">
        <v>2880</v>
      </c>
      <c r="AK643" s="10">
        <v>2322</v>
      </c>
      <c r="AL643" s="10">
        <v>2242</v>
      </c>
      <c r="AM643" s="10">
        <v>2291</v>
      </c>
      <c r="AN643" s="10">
        <v>1800</v>
      </c>
      <c r="AO643" s="10">
        <v>1735</v>
      </c>
      <c r="AP643" s="10">
        <v>1532</v>
      </c>
      <c r="AQ643" s="10">
        <v>1361</v>
      </c>
      <c r="AR643" s="10">
        <v>1120</v>
      </c>
      <c r="AS643" s="10">
        <v>1028</v>
      </c>
      <c r="AT643">
        <v>937</v>
      </c>
      <c r="AU643">
        <v>803</v>
      </c>
      <c r="AV643">
        <v>725</v>
      </c>
      <c r="AW643">
        <v>651</v>
      </c>
      <c r="AX643">
        <v>664</v>
      </c>
    </row>
    <row r="644" spans="3:50" ht="12.75">
      <c r="C644" t="s">
        <v>31</v>
      </c>
      <c r="F644" s="10">
        <v>7043</v>
      </c>
      <c r="G644" s="10">
        <v>6850</v>
      </c>
      <c r="H644" s="10">
        <v>6269</v>
      </c>
      <c r="I644" s="10">
        <v>6362</v>
      </c>
      <c r="J644" s="13">
        <v>6112</v>
      </c>
      <c r="K644" s="10">
        <v>5975</v>
      </c>
      <c r="L644" s="10">
        <v>5875</v>
      </c>
      <c r="M644" s="10">
        <v>5831</v>
      </c>
      <c r="N644" s="10">
        <v>5323</v>
      </c>
      <c r="O644" s="10">
        <v>4568</v>
      </c>
      <c r="P644" s="10">
        <v>4151</v>
      </c>
      <c r="Q644" s="10">
        <v>4139</v>
      </c>
      <c r="R644" s="10">
        <v>3711</v>
      </c>
      <c r="S644" s="10">
        <v>3538</v>
      </c>
      <c r="T644" s="10">
        <v>3398</v>
      </c>
      <c r="U644" s="10">
        <v>3317</v>
      </c>
      <c r="V644" s="10">
        <v>3192</v>
      </c>
      <c r="W644" s="10">
        <v>3262</v>
      </c>
      <c r="X644" s="10">
        <v>2920</v>
      </c>
      <c r="Y644" s="10">
        <v>2610</v>
      </c>
      <c r="Z644" s="10">
        <v>2395</v>
      </c>
      <c r="AA644" s="10">
        <v>1943</v>
      </c>
      <c r="AB644" s="10">
        <v>1486</v>
      </c>
      <c r="AC644" s="10">
        <v>1579</v>
      </c>
      <c r="AD644" s="10">
        <v>1289</v>
      </c>
      <c r="AE644" s="10">
        <v>1070</v>
      </c>
      <c r="AF644" s="10">
        <v>1176</v>
      </c>
      <c r="AG644">
        <v>924</v>
      </c>
      <c r="AH644">
        <v>958</v>
      </c>
      <c r="AI644">
        <v>857</v>
      </c>
      <c r="AJ644">
        <v>690</v>
      </c>
      <c r="AK644">
        <v>617</v>
      </c>
      <c r="AL644">
        <v>621</v>
      </c>
      <c r="AM644">
        <v>673</v>
      </c>
      <c r="AN644">
        <v>574</v>
      </c>
      <c r="AO644">
        <v>587</v>
      </c>
      <c r="AP644">
        <v>531</v>
      </c>
      <c r="AQ644">
        <v>466</v>
      </c>
      <c r="AR644">
        <v>449</v>
      </c>
      <c r="AS644">
        <v>428</v>
      </c>
      <c r="AT644">
        <v>389</v>
      </c>
      <c r="AU644">
        <v>304</v>
      </c>
      <c r="AV644">
        <v>250</v>
      </c>
      <c r="AW644">
        <v>219</v>
      </c>
      <c r="AX644">
        <v>202</v>
      </c>
    </row>
    <row r="645" spans="3:50" ht="12.75">
      <c r="C645" t="s">
        <v>90</v>
      </c>
      <c r="F645" s="10">
        <v>15878</v>
      </c>
      <c r="G645" s="10">
        <v>14326</v>
      </c>
      <c r="H645" s="10">
        <v>14118</v>
      </c>
      <c r="I645" s="10">
        <v>14192</v>
      </c>
      <c r="J645" s="13">
        <v>13787</v>
      </c>
      <c r="K645" s="10">
        <v>12982</v>
      </c>
      <c r="L645" s="10">
        <v>12579</v>
      </c>
      <c r="M645" s="10">
        <v>11839</v>
      </c>
      <c r="N645" s="10">
        <v>10943</v>
      </c>
      <c r="O645" s="10">
        <v>10642</v>
      </c>
      <c r="P645" s="10">
        <v>10438</v>
      </c>
      <c r="Q645" s="10">
        <v>10816</v>
      </c>
      <c r="R645" s="10">
        <v>10203</v>
      </c>
      <c r="S645" s="10">
        <v>9480</v>
      </c>
      <c r="T645" s="10">
        <v>9152</v>
      </c>
      <c r="U645" s="10">
        <v>8430</v>
      </c>
      <c r="V645" s="10">
        <v>7395</v>
      </c>
      <c r="W645" s="10">
        <v>6753</v>
      </c>
      <c r="X645" s="10">
        <v>6243</v>
      </c>
      <c r="Y645" s="10">
        <v>5913</v>
      </c>
      <c r="Z645" s="10">
        <v>5399</v>
      </c>
      <c r="AA645" s="10">
        <v>5170</v>
      </c>
      <c r="AB645" s="10">
        <v>4567</v>
      </c>
      <c r="AC645" s="10">
        <v>4102</v>
      </c>
      <c r="AD645" s="10">
        <v>3889</v>
      </c>
      <c r="AE645" s="10">
        <v>3337</v>
      </c>
      <c r="AF645" s="10">
        <v>2843</v>
      </c>
      <c r="AG645" s="10">
        <v>2657</v>
      </c>
      <c r="AH645" s="10">
        <v>2681</v>
      </c>
      <c r="AI645" s="10">
        <v>2365</v>
      </c>
      <c r="AJ645" s="10">
        <v>2190</v>
      </c>
      <c r="AK645" s="10">
        <v>1705</v>
      </c>
      <c r="AL645" s="10">
        <v>1621</v>
      </c>
      <c r="AM645" s="10">
        <v>1618</v>
      </c>
      <c r="AN645" s="10">
        <v>1226</v>
      </c>
      <c r="AO645" s="10">
        <v>1148</v>
      </c>
      <c r="AP645" s="10">
        <v>1001</v>
      </c>
      <c r="AQ645">
        <v>895</v>
      </c>
      <c r="AR645">
        <v>671</v>
      </c>
      <c r="AS645">
        <v>600</v>
      </c>
      <c r="AT645">
        <v>548</v>
      </c>
      <c r="AU645">
        <v>499</v>
      </c>
      <c r="AV645">
        <v>475</v>
      </c>
      <c r="AW645">
        <v>432</v>
      </c>
      <c r="AX645">
        <v>462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4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" sqref="V2"/>
    </sheetView>
  </sheetViews>
  <sheetFormatPr defaultColWidth="9.140625" defaultRowHeight="12.75"/>
  <cols>
    <col min="7" max="7" width="11.00390625" style="0" customWidth="1"/>
    <col min="8" max="8" width="10.8515625" style="0" customWidth="1"/>
    <col min="9" max="9" width="12.8515625" style="0" customWidth="1"/>
    <col min="10" max="10" width="15.8515625" style="0" customWidth="1"/>
    <col min="11" max="11" width="21.140625" style="4" customWidth="1"/>
    <col min="15" max="19" width="9.140625" style="16" customWidth="1"/>
    <col min="21" max="21" width="16.421875" style="0" bestFit="1" customWidth="1"/>
    <col min="23" max="25" width="10.28125" style="0" customWidth="1"/>
    <col min="26" max="26" width="10.140625" style="0" customWidth="1"/>
  </cols>
  <sheetData>
    <row r="1" spans="2:26" ht="12.75">
      <c r="B1" s="1" t="s">
        <v>8</v>
      </c>
      <c r="C1" s="1"/>
      <c r="D1" s="1"/>
      <c r="E1" s="1"/>
      <c r="F1" s="1"/>
      <c r="G1" s="1"/>
      <c r="H1" s="1"/>
      <c r="I1" s="2" t="s">
        <v>11</v>
      </c>
      <c r="J1" s="2"/>
      <c r="K1" s="2"/>
      <c r="L1" s="9"/>
      <c r="M1" s="9"/>
      <c r="N1" s="9"/>
      <c r="U1" t="s">
        <v>101</v>
      </c>
      <c r="X1" s="14">
        <f>X2/U2</f>
        <v>0.825477103038514</v>
      </c>
      <c r="Y1" s="14">
        <f>Y2/V2</f>
        <v>0.878911473024437</v>
      </c>
      <c r="Z1" s="14">
        <f>Z2/W2</f>
        <v>0.8491621802711535</v>
      </c>
    </row>
    <row r="2" spans="2:26" ht="12.75">
      <c r="B2" s="1"/>
      <c r="C2" s="1"/>
      <c r="D2" s="1"/>
      <c r="E2" s="1"/>
      <c r="F2" s="1"/>
      <c r="G2" s="1"/>
      <c r="H2" s="1"/>
      <c r="I2" s="2"/>
      <c r="J2" s="2"/>
      <c r="K2" s="2"/>
      <c r="L2" s="9"/>
      <c r="M2" s="9"/>
      <c r="N2" s="9"/>
      <c r="U2" s="11">
        <f aca="true" t="shared" si="0" ref="U2:Z2">SUM(U4:U94)</f>
        <v>756342.9999999997</v>
      </c>
      <c r="V2" s="11">
        <f t="shared" si="0"/>
        <v>602167.0000000001</v>
      </c>
      <c r="W2" s="11">
        <f t="shared" si="0"/>
        <v>1358510.0000000002</v>
      </c>
      <c r="X2" s="11">
        <f t="shared" si="0"/>
        <v>624343.8285434585</v>
      </c>
      <c r="Y2" s="11">
        <f t="shared" si="0"/>
        <v>529251.4849767062</v>
      </c>
      <c r="Z2" s="11">
        <f t="shared" si="0"/>
        <v>1153595.313520165</v>
      </c>
    </row>
    <row r="3" spans="1:2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9</v>
      </c>
      <c r="J3" s="2" t="s">
        <v>10</v>
      </c>
      <c r="K3" s="2" t="s">
        <v>12</v>
      </c>
      <c r="L3" s="9" t="s">
        <v>15</v>
      </c>
      <c r="M3" s="9" t="s">
        <v>14</v>
      </c>
      <c r="N3" s="9" t="s">
        <v>13</v>
      </c>
      <c r="O3" s="16" t="s">
        <v>9</v>
      </c>
      <c r="P3" s="16" t="s">
        <v>10</v>
      </c>
      <c r="Q3" s="16" t="s">
        <v>91</v>
      </c>
      <c r="R3" s="16" t="s">
        <v>98</v>
      </c>
      <c r="S3" s="16" t="s">
        <v>97</v>
      </c>
      <c r="T3" s="16" t="s">
        <v>100</v>
      </c>
      <c r="U3" s="16" t="s">
        <v>9</v>
      </c>
      <c r="V3" s="16" t="s">
        <v>10</v>
      </c>
      <c r="W3" s="16" t="s">
        <v>91</v>
      </c>
      <c r="X3" s="16" t="s">
        <v>98</v>
      </c>
      <c r="Y3" s="16" t="s">
        <v>97</v>
      </c>
      <c r="Z3" s="16" t="s">
        <v>100</v>
      </c>
    </row>
    <row r="4" spans="1:26" ht="12.75">
      <c r="A4">
        <v>0</v>
      </c>
      <c r="B4" s="7">
        <f>1000000*aggregate!B3*adjustments!$B$5/raw!$L3</f>
        <v>147.11441002316565</v>
      </c>
      <c r="C4" s="7">
        <f>1000000*aggregate!C3*adjustments!$C$5/raw!$L3</f>
        <v>1430.2095722554461</v>
      </c>
      <c r="D4" s="7">
        <f>1000000*aggregate!D3*adjustments!$D$5/raw!$L3</f>
        <v>240.87293986579286</v>
      </c>
      <c r="E4" s="7">
        <f>1000000*aggregate!E3*adjustments!$E$5/raw!$L3</f>
        <v>16.742130275376965</v>
      </c>
      <c r="F4" s="7">
        <f>1000000*aggregate!F3*adjustments!$F$5/raw!$L3</f>
        <v>628.7334791119592</v>
      </c>
      <c r="G4" s="7">
        <f>1000000*aggregate!G3*adjustments!$G$5/raw!$L3</f>
        <v>185.03928440205317</v>
      </c>
      <c r="H4" s="7">
        <f>SUM(B4:G4)</f>
        <v>2648.711815933794</v>
      </c>
      <c r="I4" s="8">
        <f>1000000*aggregate!I3*adjustments!$I$5/raw!$L3</f>
        <v>0</v>
      </c>
      <c r="J4" s="8">
        <f>1000000*aggregate!J3*adjustments!$J$5/raw!$L3</f>
        <v>0</v>
      </c>
      <c r="K4" s="3">
        <v>0</v>
      </c>
      <c r="L4" s="10">
        <v>3805648</v>
      </c>
      <c r="M4" s="10">
        <f aca="true" t="shared" si="1" ref="M4:M35">L4*K4</f>
        <v>0</v>
      </c>
      <c r="N4" s="10">
        <f aca="true" t="shared" si="2" ref="N4:N35">L4-M4</f>
        <v>3805648</v>
      </c>
      <c r="O4" s="17">
        <f>SUM(B4:D4)+I4</f>
        <v>1818.1969221444047</v>
      </c>
      <c r="P4" s="17">
        <f>SUM(E4:G4)+J4</f>
        <v>830.5148937893894</v>
      </c>
      <c r="Q4" s="17">
        <f>O4+P4</f>
        <v>2648.7118159337942</v>
      </c>
      <c r="R4" s="17">
        <v>568.090591938755</v>
      </c>
      <c r="S4" s="17">
        <v>539.607477040207</v>
      </c>
      <c r="T4" s="11">
        <f>R4+S4</f>
        <v>1107.698068978962</v>
      </c>
      <c r="U4" s="14">
        <f aca="true" t="shared" si="3" ref="U4:Z4">O4*$L4/1000000</f>
        <v>6919.417480365009</v>
      </c>
      <c r="V4" s="14">
        <f t="shared" si="3"/>
        <v>3160.647344519802</v>
      </c>
      <c r="W4" s="14">
        <f t="shared" si="3"/>
        <v>10080.064824884812</v>
      </c>
      <c r="X4" s="14">
        <f t="shared" si="3"/>
        <v>2161.952825030539</v>
      </c>
      <c r="Y4" s="14">
        <f t="shared" si="3"/>
        <v>2053.5561157831094</v>
      </c>
      <c r="Z4" s="14">
        <f t="shared" si="3"/>
        <v>4215.508940813649</v>
      </c>
    </row>
    <row r="5" spans="1:26" ht="12.75">
      <c r="A5">
        <f aca="true" t="shared" si="4" ref="A5:A36">A4+1</f>
        <v>1</v>
      </c>
      <c r="B5" s="7">
        <f>1000000*aggregate!B4*adjustments!$B$5/raw!$L4</f>
        <v>144.21224850804347</v>
      </c>
      <c r="C5" s="7">
        <f>1000000*aggregate!C4*adjustments!$C$5/raw!$L4</f>
        <v>1186.1699141913348</v>
      </c>
      <c r="D5" s="7">
        <f>1000000*aggregate!D4*adjustments!$D$5/raw!$L4</f>
        <v>245.63497991538532</v>
      </c>
      <c r="E5" s="7">
        <f>1000000*aggregate!E4*adjustments!$E$5/raw!$L4</f>
        <v>13.364596539815096</v>
      </c>
      <c r="F5" s="7">
        <f>1000000*aggregate!F4*adjustments!$F$5/raw!$L4</f>
        <v>623.6207623141603</v>
      </c>
      <c r="G5" s="7">
        <f>1000000*aggregate!G4*adjustments!$G$5/raw!$L4</f>
        <v>179.30285709171227</v>
      </c>
      <c r="H5" s="7">
        <f aca="true" t="shared" si="5" ref="H5:H68">SUM(B5:G5)</f>
        <v>2392.305358560451</v>
      </c>
      <c r="I5" s="8">
        <f>1000000*aggregate!I4*adjustments!$I$5/raw!$L4</f>
        <v>0</v>
      </c>
      <c r="J5" s="8">
        <f>1000000*aggregate!J4*adjustments!$J$5/raw!$L4</f>
        <v>2.1247868226525153</v>
      </c>
      <c r="K5" s="3">
        <v>4.859043681467794E-05</v>
      </c>
      <c r="L5" s="10">
        <v>3820582</v>
      </c>
      <c r="M5" s="10">
        <f t="shared" si="1"/>
        <v>185.6437482662959</v>
      </c>
      <c r="N5" s="10">
        <f t="shared" si="2"/>
        <v>3820396.356251734</v>
      </c>
      <c r="O5" s="17">
        <f aca="true" t="shared" si="6" ref="O5:O68">SUM(B5:D5)+I5</f>
        <v>1576.0171426147635</v>
      </c>
      <c r="P5" s="17">
        <f aca="true" t="shared" si="7" ref="P5:P68">SUM(E5:G5)+J5</f>
        <v>818.4130027683401</v>
      </c>
      <c r="Q5" s="17">
        <f aca="true" t="shared" si="8" ref="Q5:Q68">O5+P5</f>
        <v>2394.4301453831035</v>
      </c>
      <c r="R5" s="17">
        <v>616.368122728192</v>
      </c>
      <c r="S5" s="17">
        <v>539.607477040207</v>
      </c>
      <c r="T5" s="11">
        <f aca="true" t="shared" si="9" ref="T5:T68">R5+S5</f>
        <v>1155.975599768399</v>
      </c>
      <c r="U5" s="14">
        <f aca="true" t="shared" si="10" ref="U5:U68">O5*$L5/1000000</f>
        <v>6021.302726765399</v>
      </c>
      <c r="V5" s="14">
        <f aca="true" t="shared" si="11" ref="V5:V68">P5*$L5/1000000</f>
        <v>3126.8139869426705</v>
      </c>
      <c r="W5" s="14">
        <f aca="true" t="shared" si="12" ref="W5:W68">Q5*$L5/1000000</f>
        <v>9148.116713708068</v>
      </c>
      <c r="X5" s="14">
        <f aca="true" t="shared" si="13" ref="X5:X68">R5*$L5/1000000</f>
        <v>2354.884955069121</v>
      </c>
      <c r="Y5" s="14">
        <f aca="true" t="shared" si="14" ref="Y5:Y68">S5*$L5/1000000</f>
        <v>2061.614613845228</v>
      </c>
      <c r="Z5" s="14">
        <f aca="true" t="shared" si="15" ref="Z5:Z68">T5*$L5/1000000</f>
        <v>4416.49956891435</v>
      </c>
    </row>
    <row r="6" spans="1:26" ht="12.75">
      <c r="A6">
        <f t="shared" si="4"/>
        <v>2</v>
      </c>
      <c r="B6" s="7">
        <f>1000000*aggregate!B5*adjustments!$B$5/raw!$L5</f>
        <v>141.32410234623146</v>
      </c>
      <c r="C6" s="7">
        <f>1000000*aggregate!C5*adjustments!$C$5/raw!$L5</f>
        <v>942.2455347572028</v>
      </c>
      <c r="D6" s="7">
        <f>1000000*aggregate!D5*adjustments!$D$5/raw!$L5</f>
        <v>250.42089214687968</v>
      </c>
      <c r="E6" s="7">
        <f>1000000*aggregate!E5*adjustments!$E$5/raw!$L5</f>
        <v>9.98836165053227</v>
      </c>
      <c r="F6" s="7">
        <f>1000000*aggregate!F5*adjustments!$F$5/raw!$L5</f>
        <v>618.5686524717757</v>
      </c>
      <c r="G6" s="7">
        <f>1000000*aggregate!G5*adjustments!$G$5/raw!$L5</f>
        <v>173.58385543638803</v>
      </c>
      <c r="H6" s="7">
        <f t="shared" si="5"/>
        <v>2136.1313988090096</v>
      </c>
      <c r="I6" s="8">
        <f>1000000*aggregate!I5*adjustments!$I$5/raw!$L5</f>
        <v>0</v>
      </c>
      <c r="J6" s="8">
        <f>1000000*aggregate!J5*adjustments!$J$5/raw!$L5</f>
        <v>0</v>
      </c>
      <c r="K6" s="3">
        <v>0</v>
      </c>
      <c r="L6" s="10">
        <v>3790446</v>
      </c>
      <c r="M6" s="10">
        <f t="shared" si="1"/>
        <v>0</v>
      </c>
      <c r="N6" s="10">
        <f t="shared" si="2"/>
        <v>3790446</v>
      </c>
      <c r="O6" s="17">
        <f t="shared" si="6"/>
        <v>1333.9905292503138</v>
      </c>
      <c r="P6" s="17">
        <f t="shared" si="7"/>
        <v>802.1408695586961</v>
      </c>
      <c r="Q6" s="17">
        <f t="shared" si="8"/>
        <v>2136.1313988090096</v>
      </c>
      <c r="R6" s="17">
        <v>664.64565351763</v>
      </c>
      <c r="S6" s="17">
        <v>539.607477040207</v>
      </c>
      <c r="T6" s="11">
        <f t="shared" si="9"/>
        <v>1204.2531305578368</v>
      </c>
      <c r="U6" s="14">
        <f t="shared" si="10"/>
        <v>5056.4190656347355</v>
      </c>
      <c r="V6" s="14">
        <f t="shared" si="11"/>
        <v>3040.471650455281</v>
      </c>
      <c r="W6" s="14">
        <f t="shared" si="12"/>
        <v>8096.890716090015</v>
      </c>
      <c r="X6" s="14">
        <f t="shared" si="13"/>
        <v>2519.303458793286</v>
      </c>
      <c r="Y6" s="14">
        <f t="shared" si="14"/>
        <v>2045.3530029171443</v>
      </c>
      <c r="Z6" s="14">
        <f t="shared" si="15"/>
        <v>4564.65646171043</v>
      </c>
    </row>
    <row r="7" spans="1:26" ht="12.75">
      <c r="A7">
        <f t="shared" si="4"/>
        <v>3</v>
      </c>
      <c r="B7" s="7">
        <f>1000000*aggregate!B6*adjustments!$B$5/raw!$L6</f>
        <v>141.58473140245255</v>
      </c>
      <c r="C7" s="7">
        <f>1000000*aggregate!C6*adjustments!$C$5/raw!$L6</f>
        <v>748.6828571469756</v>
      </c>
      <c r="D7" s="7">
        <f>1000000*aggregate!D6*adjustments!$D$5/raw!$L6</f>
        <v>253.74020469178018</v>
      </c>
      <c r="E7" s="7">
        <f>1000000*aggregate!E6*adjustments!$E$5/raw!$L6</f>
        <v>7.212501107838499</v>
      </c>
      <c r="F7" s="7">
        <f>1000000*aggregate!F6*adjustments!$F$5/raw!$L6</f>
        <v>611.5012731188204</v>
      </c>
      <c r="G7" s="7">
        <f>1000000*aggregate!G6*adjustments!$G$5/raw!$L6</f>
        <v>165.5886832494099</v>
      </c>
      <c r="H7" s="7">
        <f t="shared" si="5"/>
        <v>1928.3102507172773</v>
      </c>
      <c r="I7" s="8">
        <f>1000000*aggregate!I6*adjustments!$I$5/raw!$L6</f>
        <v>0</v>
      </c>
      <c r="J7" s="8">
        <f>1000000*aggregate!J6*adjustments!$J$5/raw!$L6</f>
        <v>2.224263586718856</v>
      </c>
      <c r="K7" s="3">
        <v>5.0865309459482855E-05</v>
      </c>
      <c r="L7" s="10">
        <v>3832799</v>
      </c>
      <c r="M7" s="10">
        <f t="shared" si="1"/>
        <v>194.95650723099644</v>
      </c>
      <c r="N7" s="10">
        <f t="shared" si="2"/>
        <v>3832604.043492769</v>
      </c>
      <c r="O7" s="17">
        <f t="shared" si="6"/>
        <v>1144.0077932412084</v>
      </c>
      <c r="P7" s="17">
        <f t="shared" si="7"/>
        <v>786.5267210627877</v>
      </c>
      <c r="Q7" s="17">
        <f t="shared" si="8"/>
        <v>1930.5345143039963</v>
      </c>
      <c r="R7" s="17">
        <v>702.09299868886</v>
      </c>
      <c r="S7" s="17">
        <v>539.607477040207</v>
      </c>
      <c r="T7" s="11">
        <f t="shared" si="9"/>
        <v>1241.700475729067</v>
      </c>
      <c r="U7" s="14">
        <f t="shared" si="10"/>
        <v>4384.75192592711</v>
      </c>
      <c r="V7" s="14">
        <f t="shared" si="11"/>
        <v>3014.598829962732</v>
      </c>
      <c r="W7" s="14">
        <f t="shared" si="12"/>
        <v>7399.350755889843</v>
      </c>
      <c r="X7" s="14">
        <f t="shared" si="13"/>
        <v>2690.981343281664</v>
      </c>
      <c r="Y7" s="14">
        <f t="shared" si="14"/>
        <v>2068.2069983922283</v>
      </c>
      <c r="Z7" s="14">
        <f t="shared" si="15"/>
        <v>4759.188341673892</v>
      </c>
    </row>
    <row r="8" spans="1:26" ht="12.75">
      <c r="A8">
        <f t="shared" si="4"/>
        <v>4</v>
      </c>
      <c r="B8" s="7">
        <f>1000000*aggregate!B7*adjustments!$B$5/raw!$L7</f>
        <v>146.04206103376066</v>
      </c>
      <c r="C8" s="7">
        <f>1000000*aggregate!C7*adjustments!$C$5/raw!$L7</f>
        <v>615.9098453213237</v>
      </c>
      <c r="D8" s="7">
        <f>1000000*aggregate!D7*adjustments!$D$5/raw!$L7</f>
        <v>254.10804590361903</v>
      </c>
      <c r="E8" s="7">
        <f>1000000*aggregate!E7*adjustments!$E$5/raw!$L7</f>
        <v>5.097231916264284</v>
      </c>
      <c r="F8" s="7">
        <f>1000000*aggregate!F7*adjustments!$F$5/raw!$L7</f>
        <v>600.4371101913516</v>
      </c>
      <c r="G8" s="7">
        <f>1000000*aggregate!G7*adjustments!$G$5/raw!$L7</f>
        <v>154.69559776532526</v>
      </c>
      <c r="H8" s="7">
        <f t="shared" si="5"/>
        <v>1776.2898921316446</v>
      </c>
      <c r="I8" s="8">
        <f>1000000*aggregate!I7*adjustments!$I$5/raw!$L7</f>
        <v>0</v>
      </c>
      <c r="J8" s="8">
        <f>1000000*aggregate!J7*adjustments!$J$5/raw!$L7</f>
        <v>4.13112776168062</v>
      </c>
      <c r="K8" s="3">
        <v>9.447220791152834E-05</v>
      </c>
      <c r="L8" s="10">
        <v>3926323</v>
      </c>
      <c r="M8" s="10">
        <f t="shared" si="1"/>
        <v>370.92840278381567</v>
      </c>
      <c r="N8" s="10">
        <f t="shared" si="2"/>
        <v>3925952.071597216</v>
      </c>
      <c r="O8" s="17">
        <f t="shared" si="6"/>
        <v>1016.0599522587033</v>
      </c>
      <c r="P8" s="17">
        <f t="shared" si="7"/>
        <v>764.3610676346218</v>
      </c>
      <c r="Q8" s="17">
        <f t="shared" si="8"/>
        <v>1780.4210198933251</v>
      </c>
      <c r="R8" s="17">
        <v>731.028920641102</v>
      </c>
      <c r="S8" s="17">
        <v>539.607477040207</v>
      </c>
      <c r="T8" s="11">
        <f t="shared" si="9"/>
        <v>1270.636397681309</v>
      </c>
      <c r="U8" s="14">
        <f t="shared" si="10"/>
        <v>3989.379559932249</v>
      </c>
      <c r="V8" s="14">
        <f t="shared" si="11"/>
        <v>3001.128440158371</v>
      </c>
      <c r="W8" s="14">
        <f t="shared" si="12"/>
        <v>6990.50800009062</v>
      </c>
      <c r="X8" s="14">
        <f t="shared" si="13"/>
        <v>2870.2556647783335</v>
      </c>
      <c r="Y8" s="14">
        <f t="shared" si="14"/>
        <v>2118.6732480749365</v>
      </c>
      <c r="Z8" s="14">
        <f t="shared" si="15"/>
        <v>4988.928912853271</v>
      </c>
    </row>
    <row r="9" spans="1:26" ht="12.75">
      <c r="A9">
        <f t="shared" si="4"/>
        <v>5</v>
      </c>
      <c r="B9" s="7">
        <f>1000000*aggregate!B8*adjustments!$B$5/raw!$L8</f>
        <v>155.6448661624917</v>
      </c>
      <c r="C9" s="7">
        <f>1000000*aggregate!C8*adjustments!$C$5/raw!$L8</f>
        <v>549.6033870154745</v>
      </c>
      <c r="D9" s="7">
        <f>1000000*aggregate!D8*adjustments!$D$5/raw!$L8</f>
        <v>251.4957304004865</v>
      </c>
      <c r="E9" s="7">
        <f>1000000*aggregate!E8*adjustments!$E$5/raw!$L8</f>
        <v>3.528743788964983</v>
      </c>
      <c r="F9" s="7">
        <f>1000000*aggregate!F8*adjustments!$F$5/raw!$L8</f>
        <v>585.3690292078179</v>
      </c>
      <c r="G9" s="7">
        <f>1000000*aggregate!G8*adjustments!$G$5/raw!$L8</f>
        <v>141.92378094319577</v>
      </c>
      <c r="H9" s="7">
        <f t="shared" si="5"/>
        <v>1687.5655375184315</v>
      </c>
      <c r="I9" s="8">
        <f>1000000*aggregate!I8*adjustments!$I$5/raw!$L8</f>
        <v>0</v>
      </c>
      <c r="J9" s="8">
        <f>1000000*aggregate!J8*adjustments!$J$5/raw!$L8</f>
        <v>0</v>
      </c>
      <c r="K9" s="3">
        <v>0</v>
      </c>
      <c r="L9" s="10">
        <v>3965103</v>
      </c>
      <c r="M9" s="10">
        <f t="shared" si="1"/>
        <v>0</v>
      </c>
      <c r="N9" s="10">
        <f t="shared" si="2"/>
        <v>3965103</v>
      </c>
      <c r="O9" s="17">
        <f t="shared" si="6"/>
        <v>956.7439835784527</v>
      </c>
      <c r="P9" s="17">
        <f t="shared" si="7"/>
        <v>730.8215539399787</v>
      </c>
      <c r="Q9" s="17">
        <f t="shared" si="8"/>
        <v>1687.5655375184315</v>
      </c>
      <c r="R9" s="17">
        <v>750.997964856352</v>
      </c>
      <c r="S9" s="17">
        <v>539.607477040207</v>
      </c>
      <c r="T9" s="11">
        <f t="shared" si="9"/>
        <v>1290.6054418965591</v>
      </c>
      <c r="U9" s="14">
        <f t="shared" si="10"/>
        <v>3793.5884395188737</v>
      </c>
      <c r="V9" s="14">
        <f t="shared" si="11"/>
        <v>2897.782735992071</v>
      </c>
      <c r="W9" s="14">
        <f t="shared" si="12"/>
        <v>6691.371175510945</v>
      </c>
      <c r="X9" s="14">
        <f t="shared" si="13"/>
        <v>2977.784283445816</v>
      </c>
      <c r="Y9" s="14">
        <f t="shared" si="14"/>
        <v>2139.5992260345556</v>
      </c>
      <c r="Z9" s="14">
        <f t="shared" si="15"/>
        <v>5117.383509480373</v>
      </c>
    </row>
    <row r="10" spans="1:26" ht="12.75">
      <c r="A10">
        <f t="shared" si="4"/>
        <v>6</v>
      </c>
      <c r="B10" s="7">
        <f>1000000*aggregate!B9*adjustments!$B$5/raw!$L9</f>
        <v>168.90974188295272</v>
      </c>
      <c r="C10" s="7">
        <f>1000000*aggregate!C9*adjustments!$C$5/raw!$L9</f>
        <v>531.0227406590595</v>
      </c>
      <c r="D10" s="7">
        <f>1000000*aggregate!D9*adjustments!$D$5/raw!$L9</f>
        <v>245.86643241641363</v>
      </c>
      <c r="E10" s="7">
        <f>1000000*aggregate!E9*adjustments!$E$5/raw!$L9</f>
        <v>2.7123904872641402</v>
      </c>
      <c r="F10" s="7">
        <f>1000000*aggregate!F9*adjustments!$F$5/raw!$L9</f>
        <v>566.1881563521205</v>
      </c>
      <c r="G10" s="7">
        <f>1000000*aggregate!G9*adjustments!$G$5/raw!$L9</f>
        <v>130.6299091078985</v>
      </c>
      <c r="H10" s="7">
        <f t="shared" si="5"/>
        <v>1645.329370905709</v>
      </c>
      <c r="I10" s="8">
        <f>1000000*aggregate!I9*adjustments!$I$5/raw!$L9</f>
        <v>0</v>
      </c>
      <c r="J10" s="8">
        <f>1000000*aggregate!J9*adjustments!$J$5/raw!$L9</f>
        <v>0</v>
      </c>
      <c r="K10" s="3">
        <v>0</v>
      </c>
      <c r="L10" s="10">
        <v>4019705</v>
      </c>
      <c r="M10" s="10">
        <f t="shared" si="1"/>
        <v>0</v>
      </c>
      <c r="N10" s="10">
        <f t="shared" si="2"/>
        <v>4019705</v>
      </c>
      <c r="O10" s="17">
        <f t="shared" si="6"/>
        <v>945.7989149584259</v>
      </c>
      <c r="P10" s="17">
        <f t="shared" si="7"/>
        <v>699.530455947283</v>
      </c>
      <c r="Q10" s="17">
        <f t="shared" si="8"/>
        <v>1645.3293709057089</v>
      </c>
      <c r="R10" s="17">
        <v>761.285873360631</v>
      </c>
      <c r="S10" s="17">
        <v>539.607477040207</v>
      </c>
      <c r="T10" s="11">
        <f t="shared" si="9"/>
        <v>1300.8933504008378</v>
      </c>
      <c r="U10" s="14">
        <f t="shared" si="10"/>
        <v>3801.8326274529595</v>
      </c>
      <c r="V10" s="14">
        <f t="shared" si="11"/>
        <v>2811.9060714235734</v>
      </c>
      <c r="W10" s="14">
        <f t="shared" si="12"/>
        <v>6613.738698876533</v>
      </c>
      <c r="X10" s="14">
        <f t="shared" si="13"/>
        <v>3060.144631577095</v>
      </c>
      <c r="Y10" s="14">
        <f t="shared" si="14"/>
        <v>2169.062873495905</v>
      </c>
      <c r="Z10" s="14">
        <f t="shared" si="15"/>
        <v>5229.207505073</v>
      </c>
    </row>
    <row r="11" spans="1:26" ht="12.75">
      <c r="A11">
        <f t="shared" si="4"/>
        <v>7</v>
      </c>
      <c r="B11" s="7">
        <f>1000000*aggregate!B10*adjustments!$B$5/raw!$L10</f>
        <v>188.8102697912654</v>
      </c>
      <c r="C11" s="7">
        <f>1000000*aggregate!C10*adjustments!$C$5/raw!$L10</f>
        <v>546.0280216851435</v>
      </c>
      <c r="D11" s="7">
        <f>1000000*aggregate!D10*adjustments!$D$5/raw!$L10</f>
        <v>237.29449184517784</v>
      </c>
      <c r="E11" s="7">
        <f>1000000*aggregate!E10*adjustments!$E$5/raw!$L10</f>
        <v>2.3358597928258695</v>
      </c>
      <c r="F11" s="7">
        <f>1000000*aggregate!F10*adjustments!$F$5/raw!$L10</f>
        <v>542.3595094987338</v>
      </c>
      <c r="G11" s="7">
        <f>1000000*aggregate!G10*adjustments!$G$5/raw!$L10</f>
        <v>121.58763420443691</v>
      </c>
      <c r="H11" s="7">
        <f t="shared" si="5"/>
        <v>1638.4157868175832</v>
      </c>
      <c r="I11" s="8">
        <f>1000000*aggregate!I10*adjustments!$I$5/raw!$L10</f>
        <v>0</v>
      </c>
      <c r="J11" s="8">
        <f>1000000*aggregate!J10*adjustments!$J$5/raw!$L10</f>
        <v>0</v>
      </c>
      <c r="K11" s="3">
        <v>0</v>
      </c>
      <c r="L11" s="10">
        <v>4118147</v>
      </c>
      <c r="M11" s="10">
        <f t="shared" si="1"/>
        <v>0</v>
      </c>
      <c r="N11" s="10">
        <f t="shared" si="2"/>
        <v>4118147</v>
      </c>
      <c r="O11" s="17">
        <f t="shared" si="6"/>
        <v>972.1327833215867</v>
      </c>
      <c r="P11" s="17">
        <f t="shared" si="7"/>
        <v>666.2830034959966</v>
      </c>
      <c r="Q11" s="17">
        <f t="shared" si="8"/>
        <v>1638.4157868175832</v>
      </c>
      <c r="R11" s="17">
        <v>775.837733786691</v>
      </c>
      <c r="S11" s="17">
        <v>539.607477040207</v>
      </c>
      <c r="T11" s="11">
        <f t="shared" si="9"/>
        <v>1315.445210826898</v>
      </c>
      <c r="U11" s="14">
        <f t="shared" si="10"/>
        <v>4003.385705237442</v>
      </c>
      <c r="V11" s="14">
        <f t="shared" si="11"/>
        <v>2743.851351998028</v>
      </c>
      <c r="W11" s="14">
        <f t="shared" si="12"/>
        <v>6747.237057235469</v>
      </c>
      <c r="X11" s="14">
        <f t="shared" si="13"/>
        <v>3195.01383588046</v>
      </c>
      <c r="Y11" s="14">
        <f t="shared" si="14"/>
        <v>2222.182912750697</v>
      </c>
      <c r="Z11" s="14">
        <f t="shared" si="15"/>
        <v>5417.196748631157</v>
      </c>
    </row>
    <row r="12" spans="1:26" ht="12.75">
      <c r="A12">
        <f t="shared" si="4"/>
        <v>8</v>
      </c>
      <c r="B12" s="7">
        <f>1000000*aggregate!B11*adjustments!$B$5/raw!$L11</f>
        <v>213.90998239623192</v>
      </c>
      <c r="C12" s="7">
        <f>1000000*aggregate!C11*adjustments!$C$5/raw!$L11</f>
        <v>572.3136312001709</v>
      </c>
      <c r="D12" s="7">
        <f>1000000*aggregate!D11*adjustments!$D$5/raw!$L11</f>
        <v>218.94232218424662</v>
      </c>
      <c r="E12" s="7">
        <f>1000000*aggregate!E11*adjustments!$E$5/raw!$L11</f>
        <v>2.1186364007357903</v>
      </c>
      <c r="F12" s="7">
        <f>1000000*aggregate!F11*adjustments!$F$5/raw!$L11</f>
        <v>508.8800171660904</v>
      </c>
      <c r="G12" s="7">
        <f>1000000*aggregate!G11*adjustments!$G$5/raw!$L11</f>
        <v>116.99390233991862</v>
      </c>
      <c r="H12" s="7">
        <f t="shared" si="5"/>
        <v>1633.1584916873942</v>
      </c>
      <c r="I12" s="8">
        <f>1000000*aggregate!I11*adjustments!$I$5/raw!$L11</f>
        <v>0</v>
      </c>
      <c r="J12" s="8">
        <f>1000000*aggregate!J11*adjustments!$J$5/raw!$L11</f>
        <v>1.7785670417421202</v>
      </c>
      <c r="K12" s="3">
        <v>4.067295059489946E-05</v>
      </c>
      <c r="L12" s="10">
        <v>4179230</v>
      </c>
      <c r="M12" s="10">
        <f t="shared" si="1"/>
        <v>169.98161531472167</v>
      </c>
      <c r="N12" s="10">
        <f t="shared" si="2"/>
        <v>4179060.0183846853</v>
      </c>
      <c r="O12" s="17">
        <f t="shared" si="6"/>
        <v>1005.1659357806495</v>
      </c>
      <c r="P12" s="17">
        <f t="shared" si="7"/>
        <v>629.7711229484869</v>
      </c>
      <c r="Q12" s="17">
        <f t="shared" si="8"/>
        <v>1634.9370587291364</v>
      </c>
      <c r="R12" s="17">
        <v>795.441921283852</v>
      </c>
      <c r="S12" s="17">
        <v>539.82823632851</v>
      </c>
      <c r="T12" s="11">
        <f t="shared" si="9"/>
        <v>1335.270157612362</v>
      </c>
      <c r="U12" s="14">
        <f t="shared" si="10"/>
        <v>4200.819633792564</v>
      </c>
      <c r="V12" s="14">
        <f t="shared" si="11"/>
        <v>2631.958370160005</v>
      </c>
      <c r="W12" s="14">
        <f t="shared" si="12"/>
        <v>6832.778003952569</v>
      </c>
      <c r="X12" s="14">
        <f t="shared" si="13"/>
        <v>3324.334740687113</v>
      </c>
      <c r="Y12" s="14">
        <f t="shared" si="14"/>
        <v>2256.0663601111987</v>
      </c>
      <c r="Z12" s="14">
        <f t="shared" si="15"/>
        <v>5580.401100798312</v>
      </c>
    </row>
    <row r="13" spans="1:26" ht="12.75">
      <c r="A13">
        <f t="shared" si="4"/>
        <v>9</v>
      </c>
      <c r="B13" s="7">
        <f>1000000*aggregate!B12*adjustments!$B$5/raw!$L12</f>
        <v>245.72877795214697</v>
      </c>
      <c r="C13" s="7">
        <f>1000000*aggregate!C12*adjustments!$C$5/raw!$L12</f>
        <v>610.9592044841158</v>
      </c>
      <c r="D13" s="7">
        <f>1000000*aggregate!D12*adjustments!$D$5/raw!$L12</f>
        <v>200.2002905740898</v>
      </c>
      <c r="E13" s="7">
        <f>1000000*aggregate!E12*adjustments!$E$5/raw!$L12</f>
        <v>2.0066029907852894</v>
      </c>
      <c r="F13" s="7">
        <f>1000000*aggregate!F12*adjustments!$F$5/raw!$L12</f>
        <v>476.6086906244488</v>
      </c>
      <c r="G13" s="7">
        <f>1000000*aggregate!G12*adjustments!$G$5/raw!$L12</f>
        <v>115.39775127110126</v>
      </c>
      <c r="H13" s="7">
        <f t="shared" si="5"/>
        <v>1650.901317896688</v>
      </c>
      <c r="I13" s="8">
        <f>1000000*aggregate!I12*adjustments!$I$5/raw!$L12</f>
        <v>0</v>
      </c>
      <c r="J13" s="8">
        <f>1000000*aggregate!J12*adjustments!$J$5/raw!$L12</f>
        <v>0</v>
      </c>
      <c r="K13" s="3">
        <v>0</v>
      </c>
      <c r="L13" s="10">
        <v>4267320</v>
      </c>
      <c r="M13" s="10">
        <f t="shared" si="1"/>
        <v>0</v>
      </c>
      <c r="N13" s="10">
        <f t="shared" si="2"/>
        <v>4267320</v>
      </c>
      <c r="O13" s="17">
        <f t="shared" si="6"/>
        <v>1056.8882730103526</v>
      </c>
      <c r="P13" s="17">
        <f t="shared" si="7"/>
        <v>594.0130448863354</v>
      </c>
      <c r="Q13" s="17">
        <f t="shared" si="8"/>
        <v>1650.901317896688</v>
      </c>
      <c r="R13" s="17">
        <v>820.884218403315</v>
      </c>
      <c r="S13" s="17">
        <v>540.115786465373</v>
      </c>
      <c r="T13" s="11">
        <f t="shared" si="9"/>
        <v>1361.000004868688</v>
      </c>
      <c r="U13" s="14">
        <f t="shared" si="10"/>
        <v>4510.080465182538</v>
      </c>
      <c r="V13" s="14">
        <f t="shared" si="11"/>
        <v>2534.843746704357</v>
      </c>
      <c r="W13" s="14">
        <f t="shared" si="12"/>
        <v>7044.924211886894</v>
      </c>
      <c r="X13" s="14">
        <f t="shared" si="13"/>
        <v>3502.975642876834</v>
      </c>
      <c r="Y13" s="14">
        <f t="shared" si="14"/>
        <v>2304.8468978994156</v>
      </c>
      <c r="Z13" s="14">
        <f t="shared" si="15"/>
        <v>5807.82254077625</v>
      </c>
    </row>
    <row r="14" spans="1:26" ht="12.75">
      <c r="A14">
        <f t="shared" si="4"/>
        <v>10</v>
      </c>
      <c r="B14" s="7">
        <f>1000000*aggregate!B13*adjustments!$B$5/raw!$L13</f>
        <v>282.1711950828601</v>
      </c>
      <c r="C14" s="7">
        <f>1000000*aggregate!C13*adjustments!$C$5/raw!$L13</f>
        <v>654.9339498374925</v>
      </c>
      <c r="D14" s="7">
        <f>1000000*aggregate!D13*adjustments!$D$5/raw!$L13</f>
        <v>184.23928399298524</v>
      </c>
      <c r="E14" s="7">
        <f>1000000*aggregate!E13*adjustments!$E$5/raw!$L13</f>
        <v>2.1492854710258724</v>
      </c>
      <c r="F14" s="7">
        <f>1000000*aggregate!F13*adjustments!$F$5/raw!$L13</f>
        <v>449.0773418715165</v>
      </c>
      <c r="G14" s="7">
        <f>1000000*aggregate!G13*adjustments!$G$5/raw!$L13</f>
        <v>116.46614487476552</v>
      </c>
      <c r="H14" s="7">
        <f t="shared" si="5"/>
        <v>1689.0372011306458</v>
      </c>
      <c r="I14" s="8">
        <f>1000000*aggregate!I13*adjustments!$I$5/raw!$L13</f>
        <v>0</v>
      </c>
      <c r="J14" s="8">
        <f>1000000*aggregate!J13*adjustments!$J$5/raw!$L13</f>
        <v>1.9717124587581263</v>
      </c>
      <c r="K14" s="3">
        <v>4.508987378056047E-05</v>
      </c>
      <c r="L14" s="10">
        <v>4274056</v>
      </c>
      <c r="M14" s="10">
        <f t="shared" si="1"/>
        <v>192.71664557104714</v>
      </c>
      <c r="N14" s="10">
        <f t="shared" si="2"/>
        <v>4273863.283354429</v>
      </c>
      <c r="O14" s="17">
        <f t="shared" si="6"/>
        <v>1121.3444289133379</v>
      </c>
      <c r="P14" s="17">
        <f t="shared" si="7"/>
        <v>569.6644846760661</v>
      </c>
      <c r="Q14" s="17">
        <f t="shared" si="8"/>
        <v>1691.008913589404</v>
      </c>
      <c r="R14" s="17">
        <v>851.674311375608</v>
      </c>
      <c r="S14" s="17">
        <v>540.335643778769</v>
      </c>
      <c r="T14" s="11">
        <f t="shared" si="9"/>
        <v>1392.0099551543772</v>
      </c>
      <c r="U14" s="14">
        <f t="shared" si="10"/>
        <v>4792.688884463625</v>
      </c>
      <c r="V14" s="14">
        <f t="shared" si="11"/>
        <v>2434.777908716648</v>
      </c>
      <c r="W14" s="14">
        <f t="shared" si="12"/>
        <v>7227.466793180274</v>
      </c>
      <c r="X14" s="14">
        <f t="shared" si="13"/>
        <v>3640.1037005807857</v>
      </c>
      <c r="Y14" s="14">
        <f t="shared" si="14"/>
        <v>2309.4248003065104</v>
      </c>
      <c r="Z14" s="14">
        <f t="shared" si="15"/>
        <v>5949.528500887297</v>
      </c>
    </row>
    <row r="15" spans="1:26" ht="12.75">
      <c r="A15">
        <f t="shared" si="4"/>
        <v>11</v>
      </c>
      <c r="B15" s="7">
        <f>1000000*aggregate!B14*adjustments!$B$5/raw!$L14</f>
        <v>320.7043227409797</v>
      </c>
      <c r="C15" s="7">
        <f>1000000*aggregate!C14*adjustments!$C$5/raw!$L14</f>
        <v>703.4955229723961</v>
      </c>
      <c r="D15" s="7">
        <f>1000000*aggregate!D14*adjustments!$D$5/raw!$L14</f>
        <v>172.20946716235852</v>
      </c>
      <c r="E15" s="7">
        <f>1000000*aggregate!E14*adjustments!$E$5/raw!$L14</f>
        <v>2.7424372577749296</v>
      </c>
      <c r="F15" s="7">
        <f>1000000*aggregate!F14*adjustments!$F$5/raw!$L14</f>
        <v>425.4358550504057</v>
      </c>
      <c r="G15" s="7">
        <f>1000000*aggregate!G14*adjustments!$G$5/raw!$L14</f>
        <v>114.41024553560425</v>
      </c>
      <c r="H15" s="7">
        <f t="shared" si="5"/>
        <v>1738.9978507195194</v>
      </c>
      <c r="I15" s="8">
        <f>1000000*aggregate!I14*adjustments!$I$5/raw!$L14</f>
        <v>0</v>
      </c>
      <c r="J15" s="8">
        <f>1000000*aggregate!J14*adjustments!$J$5/raw!$L14</f>
        <v>0</v>
      </c>
      <c r="K15" s="3">
        <v>0</v>
      </c>
      <c r="L15" s="10">
        <v>4115093</v>
      </c>
      <c r="M15" s="10">
        <f t="shared" si="1"/>
        <v>0</v>
      </c>
      <c r="N15" s="10">
        <f t="shared" si="2"/>
        <v>4115093</v>
      </c>
      <c r="O15" s="17">
        <f t="shared" si="6"/>
        <v>1196.4093128757345</v>
      </c>
      <c r="P15" s="17">
        <f t="shared" si="7"/>
        <v>542.5885378437849</v>
      </c>
      <c r="Q15" s="17">
        <f t="shared" si="8"/>
        <v>1738.9978507195194</v>
      </c>
      <c r="R15" s="17">
        <v>890.686202032944</v>
      </c>
      <c r="S15" s="17">
        <v>540.329669339609</v>
      </c>
      <c r="T15" s="11">
        <f t="shared" si="9"/>
        <v>1431.0158713725532</v>
      </c>
      <c r="U15" s="14">
        <f t="shared" si="10"/>
        <v>4923.335588549745</v>
      </c>
      <c r="V15" s="14">
        <f t="shared" si="11"/>
        <v>2232.8022939611947</v>
      </c>
      <c r="W15" s="14">
        <f t="shared" si="12"/>
        <v>7156.13788251094</v>
      </c>
      <c r="X15" s="14">
        <f t="shared" si="13"/>
        <v>3665.256555182354</v>
      </c>
      <c r="Y15" s="14">
        <f t="shared" si="14"/>
        <v>2223.5068399917395</v>
      </c>
      <c r="Z15" s="14">
        <f t="shared" si="15"/>
        <v>5888.7633951740945</v>
      </c>
    </row>
    <row r="16" spans="1:26" ht="12.75">
      <c r="A16">
        <f t="shared" si="4"/>
        <v>12</v>
      </c>
      <c r="B16" s="7">
        <f>1000000*aggregate!B15*adjustments!$B$5/raw!$L15</f>
        <v>356.41119840761297</v>
      </c>
      <c r="C16" s="7">
        <f>1000000*aggregate!C15*adjustments!$C$5/raw!$L15</f>
        <v>754.0214947565092</v>
      </c>
      <c r="D16" s="7">
        <f>1000000*aggregate!D15*adjustments!$D$5/raw!$L15</f>
        <v>164.96133365896813</v>
      </c>
      <c r="E16" s="7">
        <f>1000000*aggregate!E15*adjustments!$E$5/raw!$L15</f>
        <v>3.3170624613644075</v>
      </c>
      <c r="F16" s="7">
        <f>1000000*aggregate!F15*adjustments!$F$5/raw!$L15</f>
        <v>406.50301729354135</v>
      </c>
      <c r="G16" s="7">
        <f>1000000*aggregate!G15*adjustments!$G$5/raw!$L15</f>
        <v>114.89391785565006</v>
      </c>
      <c r="H16" s="7">
        <f t="shared" si="5"/>
        <v>1800.108024433646</v>
      </c>
      <c r="I16" s="8">
        <f>1000000*aggregate!I15*adjustments!$I$5/raw!$L15</f>
        <v>0</v>
      </c>
      <c r="J16" s="8">
        <f>1000000*aggregate!J15*adjustments!$J$5/raw!$L15</f>
        <v>0</v>
      </c>
      <c r="K16" s="3">
        <v>0</v>
      </c>
      <c r="L16" s="10">
        <v>4075842</v>
      </c>
      <c r="M16" s="10">
        <f t="shared" si="1"/>
        <v>0</v>
      </c>
      <c r="N16" s="10">
        <f t="shared" si="2"/>
        <v>4075842</v>
      </c>
      <c r="O16" s="17">
        <f t="shared" si="6"/>
        <v>1275.3940268230904</v>
      </c>
      <c r="P16" s="17">
        <f t="shared" si="7"/>
        <v>524.7139976105558</v>
      </c>
      <c r="Q16" s="17">
        <f t="shared" si="8"/>
        <v>1800.1080244336463</v>
      </c>
      <c r="R16" s="17">
        <v>935.727134784104</v>
      </c>
      <c r="S16" s="17">
        <v>540.330590543015</v>
      </c>
      <c r="T16" s="11">
        <f t="shared" si="9"/>
        <v>1476.057725327119</v>
      </c>
      <c r="U16" s="14">
        <f t="shared" si="10"/>
        <v>5198.304541074678</v>
      </c>
      <c r="V16" s="14">
        <f t="shared" si="11"/>
        <v>2138.651349449003</v>
      </c>
      <c r="W16" s="14">
        <f t="shared" si="12"/>
        <v>7336.955890523682</v>
      </c>
      <c r="X16" s="14">
        <f t="shared" si="13"/>
        <v>3813.8759564927122</v>
      </c>
      <c r="Y16" s="14">
        <f t="shared" si="14"/>
        <v>2202.3021148200232</v>
      </c>
      <c r="Z16" s="14">
        <f t="shared" si="15"/>
        <v>6016.1780713127355</v>
      </c>
    </row>
    <row r="17" spans="1:26" ht="12.75">
      <c r="A17">
        <f t="shared" si="4"/>
        <v>13</v>
      </c>
      <c r="B17" s="7">
        <f>1000000*aggregate!B16*adjustments!$B$5/raw!$L16</f>
        <v>381.84224389268763</v>
      </c>
      <c r="C17" s="7">
        <f>1000000*aggregate!C16*adjustments!$C$5/raw!$L16</f>
        <v>793.977184536903</v>
      </c>
      <c r="D17" s="7">
        <f>1000000*aggregate!D16*adjustments!$D$5/raw!$L16</f>
        <v>172.11173141606338</v>
      </c>
      <c r="E17" s="7">
        <f>1000000*aggregate!E16*adjustments!$E$5/raw!$L16</f>
        <v>3.9660425597723656</v>
      </c>
      <c r="F17" s="7">
        <f>1000000*aggregate!F16*adjustments!$F$5/raw!$L16</f>
        <v>402.0190650424796</v>
      </c>
      <c r="G17" s="7">
        <f>1000000*aggregate!G16*adjustments!$G$5/raw!$L16</f>
        <v>113.82284726148096</v>
      </c>
      <c r="H17" s="7">
        <f t="shared" si="5"/>
        <v>1867.7391147093867</v>
      </c>
      <c r="I17" s="8">
        <f>1000000*aggregate!I16*adjustments!$I$5/raw!$L16</f>
        <v>0</v>
      </c>
      <c r="J17" s="8">
        <f>1000000*aggregate!J16*adjustments!$J$5/raw!$L16</f>
        <v>0</v>
      </c>
      <c r="K17" s="3">
        <v>0</v>
      </c>
      <c r="L17" s="10">
        <v>4010850</v>
      </c>
      <c r="M17" s="10">
        <f t="shared" si="1"/>
        <v>0</v>
      </c>
      <c r="N17" s="10">
        <f t="shared" si="2"/>
        <v>4010850</v>
      </c>
      <c r="O17" s="17">
        <f t="shared" si="6"/>
        <v>1347.9311598456538</v>
      </c>
      <c r="P17" s="17">
        <f t="shared" si="7"/>
        <v>519.8079548637329</v>
      </c>
      <c r="Q17" s="17">
        <f t="shared" si="8"/>
        <v>1867.7391147093867</v>
      </c>
      <c r="R17" s="17">
        <v>980.411119119741</v>
      </c>
      <c r="S17" s="17">
        <v>540.110495631917</v>
      </c>
      <c r="T17" s="11">
        <f t="shared" si="9"/>
        <v>1520.521614751658</v>
      </c>
      <c r="U17" s="14">
        <f t="shared" si="10"/>
        <v>5406.349692466941</v>
      </c>
      <c r="V17" s="14">
        <f t="shared" si="11"/>
        <v>2084.871735765203</v>
      </c>
      <c r="W17" s="14">
        <f t="shared" si="12"/>
        <v>7491.221428232144</v>
      </c>
      <c r="X17" s="14">
        <f t="shared" si="13"/>
        <v>3932.281937121413</v>
      </c>
      <c r="Y17" s="14">
        <f t="shared" si="14"/>
        <v>2166.3021814052745</v>
      </c>
      <c r="Z17" s="14">
        <f t="shared" si="15"/>
        <v>6098.584118526687</v>
      </c>
    </row>
    <row r="18" spans="1:26" ht="12.75">
      <c r="A18">
        <f t="shared" si="4"/>
        <v>14</v>
      </c>
      <c r="B18" s="7">
        <f>1000000*aggregate!B17*adjustments!$B$5/raw!$L17</f>
        <v>392.30020318928774</v>
      </c>
      <c r="C18" s="7">
        <f>1000000*aggregate!C17*adjustments!$C$5/raw!$L17</f>
        <v>826.0370628586505</v>
      </c>
      <c r="D18" s="7">
        <f>1000000*aggregate!D17*adjustments!$D$5/raw!$L17</f>
        <v>182.52119688347096</v>
      </c>
      <c r="E18" s="7">
        <f>1000000*aggregate!E17*adjustments!$E$5/raw!$L17</f>
        <v>4.556668284212688</v>
      </c>
      <c r="F18" s="7">
        <f>1000000*aggregate!F17*adjustments!$F$5/raw!$L17</f>
        <v>401.89453953751655</v>
      </c>
      <c r="G18" s="7">
        <f>1000000*aggregate!G17*adjustments!$G$5/raw!$L17</f>
        <v>112.56082748819867</v>
      </c>
      <c r="H18" s="7">
        <f t="shared" si="5"/>
        <v>1919.8704982413371</v>
      </c>
      <c r="I18" s="8">
        <f>1000000*aggregate!I17*adjustments!$I$5/raw!$L17</f>
        <v>0</v>
      </c>
      <c r="J18" s="8">
        <f>1000000*aggregate!J17*adjustments!$J$5/raw!$L17</f>
        <v>3.5937745209119853</v>
      </c>
      <c r="K18" s="3">
        <v>8.218380871102144E-05</v>
      </c>
      <c r="L18" s="10">
        <v>4052231</v>
      </c>
      <c r="M18" s="10">
        <f t="shared" si="1"/>
        <v>333.0277773568711</v>
      </c>
      <c r="N18" s="10">
        <f t="shared" si="2"/>
        <v>4051897.972222643</v>
      </c>
      <c r="O18" s="17">
        <f t="shared" si="6"/>
        <v>1400.8584629314093</v>
      </c>
      <c r="P18" s="17">
        <f t="shared" si="7"/>
        <v>522.6058098308399</v>
      </c>
      <c r="Q18" s="17">
        <f t="shared" si="8"/>
        <v>1923.4642727622493</v>
      </c>
      <c r="R18" s="17">
        <v>1035.04678244078</v>
      </c>
      <c r="S18" s="17">
        <v>539.820803503207</v>
      </c>
      <c r="T18" s="11">
        <f t="shared" si="9"/>
        <v>1574.8675859439868</v>
      </c>
      <c r="U18" s="14">
        <f t="shared" si="10"/>
        <v>5676.602090103008</v>
      </c>
      <c r="V18" s="14">
        <f t="shared" si="11"/>
        <v>2117.7194633766344</v>
      </c>
      <c r="W18" s="14">
        <f t="shared" si="12"/>
        <v>7794.321553479642</v>
      </c>
      <c r="X18" s="14">
        <f t="shared" si="13"/>
        <v>4194.2486582567835</v>
      </c>
      <c r="Y18" s="14">
        <f t="shared" si="14"/>
        <v>2187.4785944006044</v>
      </c>
      <c r="Z18" s="14">
        <f t="shared" si="15"/>
        <v>6381.727252657388</v>
      </c>
    </row>
    <row r="19" spans="1:26" ht="12.75">
      <c r="A19">
        <f t="shared" si="4"/>
        <v>15</v>
      </c>
      <c r="B19" s="7">
        <f>1000000*aggregate!B18*adjustments!$B$5/raw!$L18</f>
        <v>389.45391790986383</v>
      </c>
      <c r="C19" s="7">
        <f>1000000*aggregate!C18*adjustments!$C$5/raw!$L18</f>
        <v>852.500584087972</v>
      </c>
      <c r="D19" s="7">
        <f>1000000*aggregate!D18*adjustments!$D$5/raw!$L18</f>
        <v>194.16076381645945</v>
      </c>
      <c r="E19" s="7">
        <f>1000000*aggregate!E18*adjustments!$E$5/raw!$L18</f>
        <v>5.072034329188835</v>
      </c>
      <c r="F19" s="7">
        <f>1000000*aggregate!F18*adjustments!$F$5/raw!$L18</f>
        <v>405.1547395910664</v>
      </c>
      <c r="G19" s="7">
        <f>1000000*aggregate!G18*adjustments!$G$5/raw!$L18</f>
        <v>113.53919286960124</v>
      </c>
      <c r="H19" s="7">
        <f t="shared" si="5"/>
        <v>1959.8812326041518</v>
      </c>
      <c r="I19" s="8">
        <f>1000000*aggregate!I18*adjustments!$I$5/raw!$L18</f>
        <v>0</v>
      </c>
      <c r="J19" s="8">
        <f>1000000*aggregate!J18*adjustments!$J$5/raw!$L18</f>
        <v>0.6866092940185143</v>
      </c>
      <c r="K19" s="3">
        <v>1.5701643648057078E-05</v>
      </c>
      <c r="L19" s="10">
        <v>4019404</v>
      </c>
      <c r="M19" s="10">
        <f t="shared" si="1"/>
        <v>63.11124928557521</v>
      </c>
      <c r="N19" s="10">
        <f t="shared" si="2"/>
        <v>4019340.8887507142</v>
      </c>
      <c r="O19" s="17">
        <f t="shared" si="6"/>
        <v>1436.1152658142953</v>
      </c>
      <c r="P19" s="17">
        <f t="shared" si="7"/>
        <v>524.452576083875</v>
      </c>
      <c r="Q19" s="17">
        <f t="shared" si="8"/>
        <v>1960.5678418981702</v>
      </c>
      <c r="R19" s="17">
        <v>1092.69990063849</v>
      </c>
      <c r="S19" s="17">
        <v>545.131533660991</v>
      </c>
      <c r="T19" s="11">
        <f t="shared" si="9"/>
        <v>1637.8314342994809</v>
      </c>
      <c r="U19" s="14">
        <f t="shared" si="10"/>
        <v>5772.327443875042</v>
      </c>
      <c r="V19" s="14">
        <f t="shared" si="11"/>
        <v>2107.9867821218313</v>
      </c>
      <c r="W19" s="14">
        <f t="shared" si="12"/>
        <v>7880.314225996873</v>
      </c>
      <c r="X19" s="14">
        <f t="shared" si="13"/>
        <v>4392.002351425949</v>
      </c>
      <c r="Y19" s="14">
        <f t="shared" si="14"/>
        <v>2191.1038669231216</v>
      </c>
      <c r="Z19" s="14">
        <f t="shared" si="15"/>
        <v>6583.10621834907</v>
      </c>
    </row>
    <row r="20" spans="1:26" ht="12.75">
      <c r="A20">
        <f t="shared" si="4"/>
        <v>16</v>
      </c>
      <c r="B20" s="7">
        <f>1000000*aggregate!B19*adjustments!$B$5/raw!$L19</f>
        <v>375.81673127702646</v>
      </c>
      <c r="C20" s="7">
        <f>1000000*aggregate!C19*adjustments!$C$5/raw!$L19</f>
        <v>875.0232848094035</v>
      </c>
      <c r="D20" s="7">
        <f>1000000*aggregate!D19*adjustments!$D$5/raw!$L19</f>
        <v>205.11598340557384</v>
      </c>
      <c r="E20" s="7">
        <f>1000000*aggregate!E19*adjustments!$E$5/raw!$L19</f>
        <v>4.8763011830568574</v>
      </c>
      <c r="F20" s="7">
        <f>1000000*aggregate!F19*adjustments!$F$5/raw!$L19</f>
        <v>412.5908567839411</v>
      </c>
      <c r="G20" s="7">
        <f>1000000*aggregate!G19*adjustments!$G$5/raw!$L19</f>
        <v>121.66348164422222</v>
      </c>
      <c r="H20" s="7">
        <f t="shared" si="5"/>
        <v>1995.0866391032241</v>
      </c>
      <c r="I20" s="8">
        <f>1000000*aggregate!I19*adjustments!$I$5/raw!$L19</f>
        <v>0</v>
      </c>
      <c r="J20" s="8">
        <f>1000000*aggregate!J19*adjustments!$J$5/raw!$L19</f>
        <v>0</v>
      </c>
      <c r="K20" s="3">
        <v>0</v>
      </c>
      <c r="L20" s="10">
        <v>3975021</v>
      </c>
      <c r="M20" s="10">
        <f t="shared" si="1"/>
        <v>0</v>
      </c>
      <c r="N20" s="10">
        <f t="shared" si="2"/>
        <v>3975021</v>
      </c>
      <c r="O20" s="17">
        <f t="shared" si="6"/>
        <v>1455.955999492004</v>
      </c>
      <c r="P20" s="17">
        <f t="shared" si="7"/>
        <v>539.1306396112202</v>
      </c>
      <c r="Q20" s="17">
        <f t="shared" si="8"/>
        <v>1995.0866391032241</v>
      </c>
      <c r="R20" s="17">
        <v>1146.5918001011</v>
      </c>
      <c r="S20" s="17">
        <v>556.015162259461</v>
      </c>
      <c r="T20" s="11">
        <f t="shared" si="9"/>
        <v>1702.606962360561</v>
      </c>
      <c r="U20" s="14">
        <f t="shared" si="10"/>
        <v>5787.455673056705</v>
      </c>
      <c r="V20" s="14">
        <f t="shared" si="11"/>
        <v>2143.0556141980323</v>
      </c>
      <c r="W20" s="14">
        <f t="shared" si="12"/>
        <v>7930.511287254737</v>
      </c>
      <c r="X20" s="14">
        <f t="shared" si="13"/>
        <v>4557.726483829675</v>
      </c>
      <c r="Y20" s="14">
        <f t="shared" si="14"/>
        <v>2210.1719462997653</v>
      </c>
      <c r="Z20" s="14">
        <f t="shared" si="15"/>
        <v>6767.8984301294395</v>
      </c>
    </row>
    <row r="21" spans="1:26" ht="12.75">
      <c r="A21">
        <f t="shared" si="4"/>
        <v>17</v>
      </c>
      <c r="B21" s="7">
        <f>1000000*aggregate!B20*adjustments!$B$5/raw!$L20</f>
        <v>357.17705129824003</v>
      </c>
      <c r="C21" s="7">
        <f>1000000*aggregate!C20*adjustments!$C$5/raw!$L20</f>
        <v>894.768325425629</v>
      </c>
      <c r="D21" s="7">
        <f>1000000*aggregate!D20*adjustments!$D$5/raw!$L20</f>
        <v>216.93958730831184</v>
      </c>
      <c r="E21" s="7">
        <f>1000000*aggregate!E20*adjustments!$E$5/raw!$L20</f>
        <v>5.702868662588243</v>
      </c>
      <c r="F21" s="7">
        <f>1000000*aggregate!F20*adjustments!$F$5/raw!$L20</f>
        <v>428.606336748923</v>
      </c>
      <c r="G21" s="7">
        <f>1000000*aggregate!G20*adjustments!$G$5/raw!$L20</f>
        <v>134.730141201928</v>
      </c>
      <c r="H21" s="7">
        <f t="shared" si="5"/>
        <v>2037.9243106456204</v>
      </c>
      <c r="I21" s="8">
        <f>1000000*aggregate!I20*adjustments!$I$5/raw!$L20</f>
        <v>0</v>
      </c>
      <c r="J21" s="8">
        <f>1000000*aggregate!J20*adjustments!$J$5/raw!$L20</f>
        <v>0</v>
      </c>
      <c r="K21" s="3">
        <v>0</v>
      </c>
      <c r="L21" s="10">
        <v>4046012</v>
      </c>
      <c r="M21" s="10">
        <f t="shared" si="1"/>
        <v>0</v>
      </c>
      <c r="N21" s="10">
        <f t="shared" si="2"/>
        <v>4046012</v>
      </c>
      <c r="O21" s="17">
        <f t="shared" si="6"/>
        <v>1468.884964032181</v>
      </c>
      <c r="P21" s="17">
        <f t="shared" si="7"/>
        <v>569.0393466134392</v>
      </c>
      <c r="Q21" s="17">
        <f t="shared" si="8"/>
        <v>2037.9243106456202</v>
      </c>
      <c r="R21" s="17">
        <v>1194.48181160613</v>
      </c>
      <c r="S21" s="17">
        <v>572.476294729706</v>
      </c>
      <c r="T21" s="11">
        <f t="shared" si="9"/>
        <v>1766.958106335836</v>
      </c>
      <c r="U21" s="14">
        <f t="shared" si="10"/>
        <v>5943.126191093773</v>
      </c>
      <c r="V21" s="14">
        <f t="shared" si="11"/>
        <v>2302.340024870134</v>
      </c>
      <c r="W21" s="14">
        <f t="shared" si="12"/>
        <v>8245.466215963907</v>
      </c>
      <c r="X21" s="14">
        <f t="shared" si="13"/>
        <v>4832.887743540141</v>
      </c>
      <c r="Y21" s="14">
        <f t="shared" si="14"/>
        <v>2316.245958191927</v>
      </c>
      <c r="Z21" s="14">
        <f t="shared" si="15"/>
        <v>7149.133701732068</v>
      </c>
    </row>
    <row r="22" spans="1:26" ht="12.75">
      <c r="A22">
        <f t="shared" si="4"/>
        <v>18</v>
      </c>
      <c r="B22" s="7">
        <f>1000000*aggregate!B21*adjustments!$B$5/raw!$L21</f>
        <v>338.2419343499344</v>
      </c>
      <c r="C22" s="7">
        <f>1000000*aggregate!C21*adjustments!$C$5/raw!$L21</f>
        <v>922.6472332890922</v>
      </c>
      <c r="D22" s="7">
        <f>1000000*aggregate!D21*adjustments!$D$5/raw!$L21</f>
        <v>224.77828283848712</v>
      </c>
      <c r="E22" s="7">
        <f>1000000*aggregate!E21*adjustments!$E$5/raw!$L21</f>
        <v>6.762460743152487</v>
      </c>
      <c r="F22" s="7">
        <f>1000000*aggregate!F21*adjustments!$F$5/raw!$L21</f>
        <v>443.07799497094214</v>
      </c>
      <c r="G22" s="7">
        <f>1000000*aggregate!G21*adjustments!$G$5/raw!$L21</f>
        <v>152.9246961983663</v>
      </c>
      <c r="H22" s="7">
        <f t="shared" si="5"/>
        <v>2088.432602389975</v>
      </c>
      <c r="I22" s="8">
        <f>1000000*aggregate!I21*adjustments!$I$5/raw!$L21</f>
        <v>0</v>
      </c>
      <c r="J22" s="8">
        <f>1000000*aggregate!J21*adjustments!$J$5/raw!$L21</f>
        <v>2.5035005825338636</v>
      </c>
      <c r="K22" s="3">
        <v>5.725100775957465E-05</v>
      </c>
      <c r="L22" s="10">
        <v>4051598</v>
      </c>
      <c r="M22" s="10">
        <f t="shared" si="1"/>
        <v>231.95806853667713</v>
      </c>
      <c r="N22" s="10">
        <f t="shared" si="2"/>
        <v>4051366.0419314634</v>
      </c>
      <c r="O22" s="17">
        <f t="shared" si="6"/>
        <v>1485.6674504775137</v>
      </c>
      <c r="P22" s="17">
        <f t="shared" si="7"/>
        <v>605.2686524949947</v>
      </c>
      <c r="Q22" s="17">
        <f t="shared" si="8"/>
        <v>2090.9361029725087</v>
      </c>
      <c r="R22" s="17">
        <v>1242.02818407339</v>
      </c>
      <c r="S22" s="17">
        <v>594.507741327355</v>
      </c>
      <c r="T22" s="11">
        <f t="shared" si="9"/>
        <v>1836.535925400745</v>
      </c>
      <c r="U22" s="14">
        <f t="shared" si="10"/>
        <v>6019.327271019793</v>
      </c>
      <c r="V22" s="14">
        <f t="shared" si="11"/>
        <v>2452.3052619114155</v>
      </c>
      <c r="W22" s="14">
        <f t="shared" si="12"/>
        <v>8471.632532931211</v>
      </c>
      <c r="X22" s="14">
        <f t="shared" si="13"/>
        <v>5032.198906535379</v>
      </c>
      <c r="Y22" s="14">
        <f t="shared" si="14"/>
        <v>2408.706375746429</v>
      </c>
      <c r="Z22" s="14">
        <f t="shared" si="15"/>
        <v>7440.905282281808</v>
      </c>
    </row>
    <row r="23" spans="1:26" ht="12.75">
      <c r="A23">
        <f t="shared" si="4"/>
        <v>19</v>
      </c>
      <c r="B23" s="7">
        <f>1000000*aggregate!B22*adjustments!$B$5/raw!$L22</f>
        <v>324.7897173279176</v>
      </c>
      <c r="C23" s="7">
        <f>1000000*aggregate!C22*adjustments!$C$5/raw!$L22</f>
        <v>951.3442595323262</v>
      </c>
      <c r="D23" s="7">
        <f>1000000*aggregate!D22*adjustments!$D$5/raw!$L22</f>
        <v>230.02827128231576</v>
      </c>
      <c r="E23" s="7">
        <f>1000000*aggregate!E22*adjustments!$E$5/raw!$L22</f>
        <v>9.871188101012413</v>
      </c>
      <c r="F23" s="7">
        <f>1000000*aggregate!F22*adjustments!$F$5/raw!$L22</f>
        <v>453.96749914130817</v>
      </c>
      <c r="G23" s="7">
        <f>1000000*aggregate!G22*adjustments!$G$5/raw!$L22</f>
        <v>173.44226174141957</v>
      </c>
      <c r="H23" s="7">
        <f t="shared" si="5"/>
        <v>2143.4431971262998</v>
      </c>
      <c r="I23" s="8">
        <f>1000000*aggregate!I22*adjustments!$I$5/raw!$L22</f>
        <v>0</v>
      </c>
      <c r="J23" s="8">
        <f>1000000*aggregate!J22*adjustments!$J$5/raw!$L22</f>
        <v>0.6376081907748045</v>
      </c>
      <c r="K23" s="3">
        <v>1.4581067698682236E-05</v>
      </c>
      <c r="L23" s="10">
        <v>4127855</v>
      </c>
      <c r="M23" s="10">
        <f t="shared" si="1"/>
        <v>60.188533205343965</v>
      </c>
      <c r="N23" s="10">
        <f t="shared" si="2"/>
        <v>4127794.8114667945</v>
      </c>
      <c r="O23" s="17">
        <f t="shared" si="6"/>
        <v>1506.1622481425595</v>
      </c>
      <c r="P23" s="17">
        <f t="shared" si="7"/>
        <v>637.918557174515</v>
      </c>
      <c r="Q23" s="17">
        <f t="shared" si="8"/>
        <v>2144.0808053170745</v>
      </c>
      <c r="R23" s="17">
        <v>1265.52125014721</v>
      </c>
      <c r="S23" s="17">
        <v>621.920469250644</v>
      </c>
      <c r="T23" s="11">
        <f t="shared" si="9"/>
        <v>1887.4417193978538</v>
      </c>
      <c r="U23" s="14">
        <f t="shared" si="10"/>
        <v>6217.219366806506</v>
      </c>
      <c r="V23" s="14">
        <f t="shared" si="11"/>
        <v>2633.235305825607</v>
      </c>
      <c r="W23" s="14">
        <f t="shared" si="12"/>
        <v>8850.454672632113</v>
      </c>
      <c r="X23" s="14">
        <f t="shared" si="13"/>
        <v>5223.888220026411</v>
      </c>
      <c r="Y23" s="14">
        <f t="shared" si="14"/>
        <v>2567.197518598617</v>
      </c>
      <c r="Z23" s="14">
        <f t="shared" si="15"/>
        <v>7791.085738625027</v>
      </c>
    </row>
    <row r="24" spans="1:26" ht="12.75">
      <c r="A24">
        <f t="shared" si="4"/>
        <v>20</v>
      </c>
      <c r="B24" s="7">
        <f>1000000*aggregate!B23*adjustments!$B$5/raw!$L23</f>
        <v>315.8680299616861</v>
      </c>
      <c r="C24" s="7">
        <f>1000000*aggregate!C23*adjustments!$C$5/raw!$L23</f>
        <v>983.8135374100867</v>
      </c>
      <c r="D24" s="7">
        <f>1000000*aggregate!D23*adjustments!$D$5/raw!$L23</f>
        <v>234.66008971936313</v>
      </c>
      <c r="E24" s="7">
        <f>1000000*aggregate!E23*adjustments!$E$5/raw!$L23</f>
        <v>13.224916030246076</v>
      </c>
      <c r="F24" s="7">
        <f>1000000*aggregate!F23*adjustments!$F$5/raw!$L23</f>
        <v>459.66033568504287</v>
      </c>
      <c r="G24" s="7">
        <f>1000000*aggregate!G23*adjustments!$G$5/raw!$L23</f>
        <v>194.33314463427018</v>
      </c>
      <c r="H24" s="7">
        <f t="shared" si="5"/>
        <v>2201.560053440695</v>
      </c>
      <c r="I24" s="8">
        <f>1000000*aggregate!I23*adjustments!$I$5/raw!$L23</f>
        <v>0</v>
      </c>
      <c r="J24" s="8">
        <f>1000000*aggregate!J23*adjustments!$J$5/raw!$L23</f>
        <v>2.9147070629226723</v>
      </c>
      <c r="K24" s="3">
        <v>6.665463465056564E-05</v>
      </c>
      <c r="L24" s="10">
        <v>4049448</v>
      </c>
      <c r="M24" s="10">
        <f t="shared" si="1"/>
        <v>269.91447697646373</v>
      </c>
      <c r="N24" s="10">
        <f t="shared" si="2"/>
        <v>4049178.0855230237</v>
      </c>
      <c r="O24" s="17">
        <f t="shared" si="6"/>
        <v>1534.341657091136</v>
      </c>
      <c r="P24" s="17">
        <f t="shared" si="7"/>
        <v>670.1331034124817</v>
      </c>
      <c r="Q24" s="17">
        <f t="shared" si="8"/>
        <v>2204.4747605036177</v>
      </c>
      <c r="R24" s="17">
        <v>1277.84248467912</v>
      </c>
      <c r="S24" s="17">
        <v>643.94328283636</v>
      </c>
      <c r="T24" s="11">
        <f t="shared" si="9"/>
        <v>1921.78576751548</v>
      </c>
      <c r="U24" s="14">
        <f t="shared" si="10"/>
        <v>6213.236754624387</v>
      </c>
      <c r="V24" s="14">
        <f t="shared" si="11"/>
        <v>2713.669155347467</v>
      </c>
      <c r="W24" s="14">
        <f t="shared" si="12"/>
        <v>8926.905909971852</v>
      </c>
      <c r="X24" s="14">
        <f t="shared" si="13"/>
        <v>5174.556693898892</v>
      </c>
      <c r="Y24" s="14">
        <f t="shared" si="14"/>
        <v>2607.6148387951325</v>
      </c>
      <c r="Z24" s="14">
        <f t="shared" si="15"/>
        <v>7782.171532694026</v>
      </c>
    </row>
    <row r="25" spans="1:26" ht="12.75">
      <c r="A25">
        <f t="shared" si="4"/>
        <v>21</v>
      </c>
      <c r="B25" s="7">
        <f>1000000*aggregate!B24*adjustments!$B$5/raw!$L24</f>
        <v>312.79079261119745</v>
      </c>
      <c r="C25" s="7">
        <f>1000000*aggregate!C24*adjustments!$C$5/raw!$L24</f>
        <v>1016.9099943122475</v>
      </c>
      <c r="D25" s="7">
        <f>1000000*aggregate!D24*adjustments!$D$5/raw!$L24</f>
        <v>236.92696285743742</v>
      </c>
      <c r="E25" s="7">
        <f>1000000*aggregate!E24*adjustments!$E$5/raw!$L24</f>
        <v>18.080261643158394</v>
      </c>
      <c r="F25" s="7">
        <f>1000000*aggregate!F24*adjustments!$F$5/raw!$L24</f>
        <v>465.6461092194811</v>
      </c>
      <c r="G25" s="7">
        <f>1000000*aggregate!G24*adjustments!$G$5/raw!$L24</f>
        <v>217.16588803802838</v>
      </c>
      <c r="H25" s="7">
        <f t="shared" si="5"/>
        <v>2267.5200086815503</v>
      </c>
      <c r="I25" s="8">
        <f>1000000*aggregate!I24*adjustments!$I$5/raw!$L24</f>
        <v>0</v>
      </c>
      <c r="J25" s="8">
        <f>1000000*aggregate!J24*adjustments!$J$5/raw!$L24</f>
        <v>3.218240575237105</v>
      </c>
      <c r="K25" s="3">
        <v>7.359595497221551E-05</v>
      </c>
      <c r="L25" s="10">
        <v>3841082</v>
      </c>
      <c r="M25" s="10">
        <f t="shared" si="1"/>
        <v>282.6880979165875</v>
      </c>
      <c r="N25" s="10">
        <f t="shared" si="2"/>
        <v>3840799.3119020835</v>
      </c>
      <c r="O25" s="17">
        <f t="shared" si="6"/>
        <v>1566.6277497808824</v>
      </c>
      <c r="P25" s="17">
        <f t="shared" si="7"/>
        <v>704.110499475905</v>
      </c>
      <c r="Q25" s="17">
        <f t="shared" si="8"/>
        <v>2270.7382492567876</v>
      </c>
      <c r="R25" s="17">
        <v>1290.89638257066</v>
      </c>
      <c r="S25" s="17">
        <v>660.330296099746</v>
      </c>
      <c r="T25" s="11">
        <f t="shared" si="9"/>
        <v>1951.226678670406</v>
      </c>
      <c r="U25" s="14">
        <f t="shared" si="10"/>
        <v>6017.545650383851</v>
      </c>
      <c r="V25" s="14">
        <f t="shared" si="11"/>
        <v>2704.5461655479085</v>
      </c>
      <c r="W25" s="14">
        <f t="shared" si="12"/>
        <v>8722.09181593176</v>
      </c>
      <c r="X25" s="14">
        <f t="shared" si="13"/>
        <v>4958.438858957276</v>
      </c>
      <c r="Y25" s="14">
        <f t="shared" si="14"/>
        <v>2536.382814403404</v>
      </c>
      <c r="Z25" s="14">
        <f t="shared" si="15"/>
        <v>7494.8216733606805</v>
      </c>
    </row>
    <row r="26" spans="1:26" ht="12.75">
      <c r="A26">
        <f t="shared" si="4"/>
        <v>22</v>
      </c>
      <c r="B26" s="7">
        <f>1000000*aggregate!B25*adjustments!$B$5/raw!$L25</f>
        <v>309.6735395749575</v>
      </c>
      <c r="C26" s="7">
        <f>1000000*aggregate!C25*adjustments!$C$5/raw!$L25</f>
        <v>1051.9314128550225</v>
      </c>
      <c r="D26" s="7">
        <f>1000000*aggregate!D25*adjustments!$D$5/raw!$L25</f>
        <v>235.6463475670532</v>
      </c>
      <c r="E26" s="7">
        <f>1000000*aggregate!E25*adjustments!$E$5/raw!$L25</f>
        <v>22.163388592301764</v>
      </c>
      <c r="F26" s="7">
        <f>1000000*aggregate!F25*adjustments!$F$5/raw!$L25</f>
        <v>467.0848571354306</v>
      </c>
      <c r="G26" s="7">
        <f>1000000*aggregate!G25*adjustments!$G$5/raw!$L25</f>
        <v>240.21985784422537</v>
      </c>
      <c r="H26" s="7">
        <f t="shared" si="5"/>
        <v>2326.719403568991</v>
      </c>
      <c r="I26" s="8">
        <f>1000000*aggregate!I25*adjustments!$I$5/raw!$L25</f>
        <v>4.564006826402053</v>
      </c>
      <c r="J26" s="8">
        <f>1000000*aggregate!J25*adjustments!$J$5/raw!$L25</f>
        <v>8.454999574310317</v>
      </c>
      <c r="K26" s="3">
        <v>0.0002373467824238963</v>
      </c>
      <c r="L26" s="10">
        <v>3758648</v>
      </c>
      <c r="M26" s="10">
        <f t="shared" si="1"/>
        <v>892.103009064013</v>
      </c>
      <c r="N26" s="10">
        <f t="shared" si="2"/>
        <v>3757755.896990936</v>
      </c>
      <c r="O26" s="17">
        <f t="shared" si="6"/>
        <v>1601.815306823435</v>
      </c>
      <c r="P26" s="17">
        <f t="shared" si="7"/>
        <v>737.9231031462681</v>
      </c>
      <c r="Q26" s="17">
        <f t="shared" si="8"/>
        <v>2339.7384099697033</v>
      </c>
      <c r="R26" s="17">
        <v>1308.91347043054</v>
      </c>
      <c r="S26" s="17">
        <v>671.222668462578</v>
      </c>
      <c r="T26" s="11">
        <f t="shared" si="9"/>
        <v>1980.136138893118</v>
      </c>
      <c r="U26" s="14">
        <f t="shared" si="10"/>
        <v>6020.659899361291</v>
      </c>
      <c r="V26" s="14">
        <f t="shared" si="11"/>
        <v>2773.593195794514</v>
      </c>
      <c r="W26" s="14">
        <f t="shared" si="12"/>
        <v>8794.253095155806</v>
      </c>
      <c r="X26" s="14">
        <f t="shared" si="13"/>
        <v>4919.744997806809</v>
      </c>
      <c r="Y26" s="14">
        <f t="shared" si="14"/>
        <v>2522.889740371532</v>
      </c>
      <c r="Z26" s="14">
        <f t="shared" si="15"/>
        <v>7442.63473817834</v>
      </c>
    </row>
    <row r="27" spans="1:26" ht="12.75">
      <c r="A27">
        <f t="shared" si="4"/>
        <v>23</v>
      </c>
      <c r="B27" s="7">
        <f>1000000*aggregate!B26*adjustments!$B$5/raw!$L26</f>
        <v>311.8960351105597</v>
      </c>
      <c r="C27" s="7">
        <f>1000000*aggregate!C26*adjustments!$C$5/raw!$L26</f>
        <v>1084.4113187734429</v>
      </c>
      <c r="D27" s="7">
        <f>1000000*aggregate!D26*adjustments!$D$5/raw!$L26</f>
        <v>236.16065681491958</v>
      </c>
      <c r="E27" s="7">
        <f>1000000*aggregate!E26*adjustments!$E$5/raw!$L26</f>
        <v>26.56349724295014</v>
      </c>
      <c r="F27" s="7">
        <f>1000000*aggregate!F26*adjustments!$F$5/raw!$L26</f>
        <v>468.81162835869674</v>
      </c>
      <c r="G27" s="7">
        <f>1000000*aggregate!G26*adjustments!$G$5/raw!$L26</f>
        <v>260.8536499615424</v>
      </c>
      <c r="H27" s="7">
        <f t="shared" si="5"/>
        <v>2388.696786262112</v>
      </c>
      <c r="I27" s="8">
        <f>1000000*aggregate!I26*adjustments!$I$5/raw!$L26</f>
        <v>0</v>
      </c>
      <c r="J27" s="8">
        <f>1000000*aggregate!J26*adjustments!$J$5/raw!$L26</f>
        <v>6.9439398860256585</v>
      </c>
      <c r="K27" s="3">
        <v>0.0001587966701787246</v>
      </c>
      <c r="L27" s="10">
        <v>3673582</v>
      </c>
      <c r="M27" s="10">
        <f t="shared" si="1"/>
        <v>583.3525892284995</v>
      </c>
      <c r="N27" s="10">
        <f t="shared" si="2"/>
        <v>3672998.6474107713</v>
      </c>
      <c r="O27" s="17">
        <f t="shared" si="6"/>
        <v>1632.4680106989222</v>
      </c>
      <c r="P27" s="17">
        <f t="shared" si="7"/>
        <v>763.1727154492148</v>
      </c>
      <c r="Q27" s="17">
        <f t="shared" si="8"/>
        <v>2395.640726148137</v>
      </c>
      <c r="R27" s="17">
        <v>1330.87824887624</v>
      </c>
      <c r="S27" s="17">
        <v>676.663367670444</v>
      </c>
      <c r="T27" s="11">
        <f t="shared" si="9"/>
        <v>2007.541616546684</v>
      </c>
      <c r="U27" s="14">
        <f t="shared" si="10"/>
        <v>5997.005099679368</v>
      </c>
      <c r="V27" s="14">
        <f t="shared" si="11"/>
        <v>2803.577550365357</v>
      </c>
      <c r="W27" s="14">
        <f t="shared" si="12"/>
        <v>8800.582650044726</v>
      </c>
      <c r="X27" s="14">
        <f t="shared" si="13"/>
        <v>4889.090379263275</v>
      </c>
      <c r="Y27" s="14">
        <f t="shared" si="14"/>
        <v>2485.778367533525</v>
      </c>
      <c r="Z27" s="14">
        <f t="shared" si="15"/>
        <v>7374.8687467968</v>
      </c>
    </row>
    <row r="28" spans="1:26" ht="12.75">
      <c r="A28">
        <f t="shared" si="4"/>
        <v>24</v>
      </c>
      <c r="B28" s="7">
        <f>1000000*aggregate!B27*adjustments!$B$5/raw!$L27</f>
        <v>318.1223764779254</v>
      </c>
      <c r="C28" s="7">
        <f>1000000*aggregate!C27*adjustments!$C$5/raw!$L27</f>
        <v>1114.586161980211</v>
      </c>
      <c r="D28" s="7">
        <f>1000000*aggregate!D27*adjustments!$D$5/raw!$L27</f>
        <v>237.7388743653058</v>
      </c>
      <c r="E28" s="7">
        <f>1000000*aggregate!E27*adjustments!$E$5/raw!$L27</f>
        <v>28.224746828830913</v>
      </c>
      <c r="F28" s="7">
        <f>1000000*aggregate!F27*adjustments!$F$5/raw!$L27</f>
        <v>473.3394834798464</v>
      </c>
      <c r="G28" s="7">
        <f>1000000*aggregate!G27*adjustments!$G$5/raw!$L27</f>
        <v>282.66922521299347</v>
      </c>
      <c r="H28" s="7">
        <f t="shared" si="5"/>
        <v>2454.6808683451127</v>
      </c>
      <c r="I28" s="8">
        <f>1000000*aggregate!I27*adjustments!$I$5/raw!$L27</f>
        <v>0</v>
      </c>
      <c r="J28" s="8">
        <f>1000000*aggregate!J27*adjustments!$J$5/raw!$L27</f>
        <v>7.805608223318239</v>
      </c>
      <c r="K28" s="3">
        <v>0.00017850163090798787</v>
      </c>
      <c r="L28" s="10">
        <v>3641241</v>
      </c>
      <c r="M28" s="10">
        <f t="shared" si="1"/>
        <v>649.9674570290326</v>
      </c>
      <c r="N28" s="10">
        <f t="shared" si="2"/>
        <v>3640591.032542971</v>
      </c>
      <c r="O28" s="17">
        <f t="shared" si="6"/>
        <v>1670.4474128234422</v>
      </c>
      <c r="P28" s="17">
        <f t="shared" si="7"/>
        <v>792.039063744989</v>
      </c>
      <c r="Q28" s="17">
        <f t="shared" si="8"/>
        <v>2462.486476568431</v>
      </c>
      <c r="R28" s="17">
        <v>1368.6769838423</v>
      </c>
      <c r="S28" s="17">
        <v>676.663367670444</v>
      </c>
      <c r="T28" s="11">
        <f t="shared" si="9"/>
        <v>2045.3403515127438</v>
      </c>
      <c r="U28" s="14">
        <f t="shared" si="10"/>
        <v>6082.5016079166435</v>
      </c>
      <c r="V28" s="14">
        <f t="shared" si="11"/>
        <v>2884.0051125098676</v>
      </c>
      <c r="W28" s="14">
        <f t="shared" si="12"/>
        <v>8966.50672042651</v>
      </c>
      <c r="X28" s="14">
        <f t="shared" si="13"/>
        <v>4983.68274932292</v>
      </c>
      <c r="Y28" s="14">
        <f t="shared" si="14"/>
        <v>2463.8943975596953</v>
      </c>
      <c r="Z28" s="14">
        <f t="shared" si="15"/>
        <v>7447.577146882615</v>
      </c>
    </row>
    <row r="29" spans="1:26" ht="12.75">
      <c r="A29">
        <f t="shared" si="4"/>
        <v>25</v>
      </c>
      <c r="B29" s="7">
        <f>1000000*aggregate!B28*adjustments!$B$5/raw!$L28</f>
        <v>326.6797275516014</v>
      </c>
      <c r="C29" s="7">
        <f>1000000*aggregate!C28*adjustments!$C$5/raw!$L28</f>
        <v>1141.9440187981982</v>
      </c>
      <c r="D29" s="7">
        <f>1000000*aggregate!D28*adjustments!$D$5/raw!$L28</f>
        <v>235.8535598851683</v>
      </c>
      <c r="E29" s="7">
        <f>1000000*aggregate!E28*adjustments!$E$5/raw!$L28</f>
        <v>30.6840319763202</v>
      </c>
      <c r="F29" s="7">
        <f>1000000*aggregate!F28*adjustments!$F$5/raw!$L28</f>
        <v>480.0408016184005</v>
      </c>
      <c r="G29" s="7">
        <f>1000000*aggregate!G28*adjustments!$G$5/raw!$L28</f>
        <v>304.4014170938861</v>
      </c>
      <c r="H29" s="7">
        <f t="shared" si="5"/>
        <v>2519.603556923575</v>
      </c>
      <c r="I29" s="8">
        <f>1000000*aggregate!I28*adjustments!$I$5/raw!$L28</f>
        <v>0</v>
      </c>
      <c r="J29" s="8">
        <f>1000000*aggregate!J28*adjustments!$J$5/raw!$L28</f>
        <v>0.6869802757595334</v>
      </c>
      <c r="K29" s="3">
        <v>1.571012740024069E-05</v>
      </c>
      <c r="L29" s="10">
        <v>3744539</v>
      </c>
      <c r="M29" s="10">
        <f t="shared" si="1"/>
        <v>58.82718474516987</v>
      </c>
      <c r="N29" s="10">
        <f t="shared" si="2"/>
        <v>3744480.172815255</v>
      </c>
      <c r="O29" s="17">
        <f t="shared" si="6"/>
        <v>1704.477306234968</v>
      </c>
      <c r="P29" s="17">
        <f t="shared" si="7"/>
        <v>815.8132309643664</v>
      </c>
      <c r="Q29" s="17">
        <f t="shared" si="8"/>
        <v>2520.2905371993343</v>
      </c>
      <c r="R29" s="17">
        <v>1418.74964622684</v>
      </c>
      <c r="S29" s="17">
        <v>676.663367670444</v>
      </c>
      <c r="T29" s="11">
        <f t="shared" si="9"/>
        <v>2095.413013897284</v>
      </c>
      <c r="U29" s="14">
        <f t="shared" si="10"/>
        <v>6382.481747811781</v>
      </c>
      <c r="V29" s="14">
        <f t="shared" si="11"/>
        <v>3054.8444600620774</v>
      </c>
      <c r="W29" s="14">
        <f t="shared" si="12"/>
        <v>9437.326207873857</v>
      </c>
      <c r="X29" s="14">
        <f t="shared" si="13"/>
        <v>5312.5633815326055</v>
      </c>
      <c r="Y29" s="14">
        <f t="shared" si="14"/>
        <v>2533.7923701133163</v>
      </c>
      <c r="Z29" s="14">
        <f t="shared" si="15"/>
        <v>7846.355751645922</v>
      </c>
    </row>
    <row r="30" spans="1:26" ht="12.75">
      <c r="A30">
        <f t="shared" si="4"/>
        <v>26</v>
      </c>
      <c r="B30" s="7">
        <f>1000000*aggregate!B29*adjustments!$B$5/raw!$L29</f>
        <v>335.76507325681894</v>
      </c>
      <c r="C30" s="7">
        <f>1000000*aggregate!C29*adjustments!$C$5/raw!$L29</f>
        <v>1169.0256878688458</v>
      </c>
      <c r="D30" s="7">
        <f>1000000*aggregate!D29*adjustments!$D$5/raw!$L29</f>
        <v>235.05421785563698</v>
      </c>
      <c r="E30" s="7">
        <f>1000000*aggregate!E29*adjustments!$E$5/raw!$L29</f>
        <v>32.45994207273025</v>
      </c>
      <c r="F30" s="7">
        <f>1000000*aggregate!F29*adjustments!$F$5/raw!$L29</f>
        <v>483.9221476864832</v>
      </c>
      <c r="G30" s="7">
        <f>1000000*aggregate!G29*adjustments!$G$5/raw!$L29</f>
        <v>323.97214089598805</v>
      </c>
      <c r="H30" s="7">
        <f t="shared" si="5"/>
        <v>2580.1992096365034</v>
      </c>
      <c r="I30" s="8">
        <f>1000000*aggregate!I29*adjustments!$I$5/raw!$L29</f>
        <v>0</v>
      </c>
      <c r="J30" s="8">
        <f>1000000*aggregate!J29*adjustments!$J$5/raw!$L29</f>
        <v>4.564799631894518</v>
      </c>
      <c r="K30" s="3">
        <v>0.00010438958191972441</v>
      </c>
      <c r="L30" s="10">
        <v>3619660</v>
      </c>
      <c r="M30" s="10">
        <f t="shared" si="1"/>
        <v>377.85479409154965</v>
      </c>
      <c r="N30" s="10">
        <f t="shared" si="2"/>
        <v>3619282.1452059085</v>
      </c>
      <c r="O30" s="17">
        <f t="shared" si="6"/>
        <v>1739.8449789813017</v>
      </c>
      <c r="P30" s="17">
        <f t="shared" si="7"/>
        <v>844.919030287096</v>
      </c>
      <c r="Q30" s="17">
        <f t="shared" si="8"/>
        <v>2584.764009268398</v>
      </c>
      <c r="R30" s="17">
        <v>1466.77761876275</v>
      </c>
      <c r="S30" s="17">
        <v>676.663367670444</v>
      </c>
      <c r="T30" s="11">
        <f t="shared" si="9"/>
        <v>2143.440986433194</v>
      </c>
      <c r="U30" s="14">
        <f t="shared" si="10"/>
        <v>6297.647276619458</v>
      </c>
      <c r="V30" s="14">
        <f t="shared" si="11"/>
        <v>3058.31961716899</v>
      </c>
      <c r="W30" s="14">
        <f t="shared" si="12"/>
        <v>9355.966893788449</v>
      </c>
      <c r="X30" s="14">
        <f t="shared" si="13"/>
        <v>5309.236275530776</v>
      </c>
      <c r="Y30" s="14">
        <f t="shared" si="14"/>
        <v>2449.2913254219993</v>
      </c>
      <c r="Z30" s="14">
        <f t="shared" si="15"/>
        <v>7758.527600952776</v>
      </c>
    </row>
    <row r="31" spans="1:26" ht="12.75">
      <c r="A31">
        <f t="shared" si="4"/>
        <v>27</v>
      </c>
      <c r="B31" s="7">
        <f>1000000*aggregate!B30*adjustments!$B$5/raw!$L30</f>
        <v>349.0855869837458</v>
      </c>
      <c r="C31" s="7">
        <f>1000000*aggregate!C30*adjustments!$C$5/raw!$L30</f>
        <v>1196.9216530848078</v>
      </c>
      <c r="D31" s="7">
        <f>1000000*aggregate!D30*adjustments!$D$5/raw!$L30</f>
        <v>234.97071108734715</v>
      </c>
      <c r="E31" s="7">
        <f>1000000*aggregate!E30*adjustments!$E$5/raw!$L30</f>
        <v>37.11224014540075</v>
      </c>
      <c r="F31" s="7">
        <f>1000000*aggregate!F30*adjustments!$F$5/raw!$L30</f>
        <v>486.71983082076144</v>
      </c>
      <c r="G31" s="7">
        <f>1000000*aggregate!G30*adjustments!$G$5/raw!$L30</f>
        <v>341.6215847273437</v>
      </c>
      <c r="H31" s="7">
        <f t="shared" si="5"/>
        <v>2646.4316068494068</v>
      </c>
      <c r="I31" s="8">
        <f>1000000*aggregate!I30*adjustments!$I$5/raw!$L30</f>
        <v>0</v>
      </c>
      <c r="J31" s="8">
        <f>1000000*aggregate!J30*adjustments!$J$5/raw!$L30</f>
        <v>2.467768479542477</v>
      </c>
      <c r="K31" s="3">
        <v>5.6433872377263174E-05</v>
      </c>
      <c r="L31" s="10">
        <v>3789800</v>
      </c>
      <c r="M31" s="10">
        <f t="shared" si="1"/>
        <v>213.87308953535197</v>
      </c>
      <c r="N31" s="10">
        <f t="shared" si="2"/>
        <v>3789586.126910465</v>
      </c>
      <c r="O31" s="17">
        <f t="shared" si="6"/>
        <v>1780.9779511559007</v>
      </c>
      <c r="P31" s="17">
        <f t="shared" si="7"/>
        <v>867.9214241730483</v>
      </c>
      <c r="Q31" s="17">
        <f t="shared" si="8"/>
        <v>2648.8993753289487</v>
      </c>
      <c r="R31" s="17">
        <v>1516.56121305633</v>
      </c>
      <c r="S31" s="17">
        <v>676.663367670444</v>
      </c>
      <c r="T31" s="11">
        <f t="shared" si="9"/>
        <v>2193.224580726774</v>
      </c>
      <c r="U31" s="14">
        <f t="shared" si="10"/>
        <v>6749.550239290632</v>
      </c>
      <c r="V31" s="14">
        <f t="shared" si="11"/>
        <v>3289.2486133310185</v>
      </c>
      <c r="W31" s="14">
        <f t="shared" si="12"/>
        <v>10038.79885262165</v>
      </c>
      <c r="X31" s="14">
        <f t="shared" si="13"/>
        <v>5747.463685240879</v>
      </c>
      <c r="Y31" s="14">
        <f t="shared" si="14"/>
        <v>2564.4188307974487</v>
      </c>
      <c r="Z31" s="14">
        <f t="shared" si="15"/>
        <v>8311.882516038328</v>
      </c>
    </row>
    <row r="32" spans="1:26" ht="12.75">
      <c r="A32">
        <f t="shared" si="4"/>
        <v>28</v>
      </c>
      <c r="B32" s="7">
        <f>1000000*aggregate!B31*adjustments!$B$5/raw!$L31</f>
        <v>361.93328880910207</v>
      </c>
      <c r="C32" s="7">
        <f>1000000*aggregate!C31*adjustments!$C$5/raw!$L31</f>
        <v>1222.495086573114</v>
      </c>
      <c r="D32" s="7">
        <f>1000000*aggregate!D31*adjustments!$D$5/raw!$L31</f>
        <v>233.84426605314152</v>
      </c>
      <c r="E32" s="7">
        <f>1000000*aggregate!E31*adjustments!$E$5/raw!$L31</f>
        <v>46.26048798350408</v>
      </c>
      <c r="F32" s="7">
        <f>1000000*aggregate!F31*adjustments!$F$5/raw!$L31</f>
        <v>489.7429123785025</v>
      </c>
      <c r="G32" s="7">
        <f>1000000*aggregate!G31*adjustments!$G$5/raw!$L31</f>
        <v>362.802864526013</v>
      </c>
      <c r="H32" s="7">
        <f t="shared" si="5"/>
        <v>2717.078906323377</v>
      </c>
      <c r="I32" s="8">
        <f>1000000*aggregate!I31*adjustments!$I$5/raw!$L31</f>
        <v>0</v>
      </c>
      <c r="J32" s="8">
        <f>1000000*aggregate!J31*adjustments!$J$5/raw!$L31</f>
        <v>5.477482041954484</v>
      </c>
      <c r="K32" s="3">
        <v>0.00012526115195446541</v>
      </c>
      <c r="L32" s="10">
        <v>3984812</v>
      </c>
      <c r="M32" s="10">
        <f t="shared" si="1"/>
        <v>499.14214144197723</v>
      </c>
      <c r="N32" s="10">
        <f t="shared" si="2"/>
        <v>3984312.857858558</v>
      </c>
      <c r="O32" s="17">
        <f t="shared" si="6"/>
        <v>1818.2726414353576</v>
      </c>
      <c r="P32" s="17">
        <f t="shared" si="7"/>
        <v>904.283746929974</v>
      </c>
      <c r="Q32" s="17">
        <f t="shared" si="8"/>
        <v>2722.5563883653317</v>
      </c>
      <c r="R32" s="17">
        <v>1563.99653567777</v>
      </c>
      <c r="S32" s="17">
        <v>676.663367670444</v>
      </c>
      <c r="T32" s="11">
        <f t="shared" si="9"/>
        <v>2240.659903348214</v>
      </c>
      <c r="U32" s="14">
        <f t="shared" si="10"/>
        <v>7245.47464086331</v>
      </c>
      <c r="V32" s="14">
        <f t="shared" si="11"/>
        <v>3603.4007261715237</v>
      </c>
      <c r="W32" s="14">
        <f t="shared" si="12"/>
        <v>10848.875367034834</v>
      </c>
      <c r="X32" s="14">
        <f t="shared" si="13"/>
        <v>6232.232163327206</v>
      </c>
      <c r="Y32" s="14">
        <f t="shared" si="14"/>
        <v>2696.3763074535977</v>
      </c>
      <c r="Z32" s="14">
        <f t="shared" si="15"/>
        <v>8928.608470780804</v>
      </c>
    </row>
    <row r="33" spans="1:26" ht="12.75">
      <c r="A33">
        <f t="shared" si="4"/>
        <v>29</v>
      </c>
      <c r="B33" s="7">
        <f>1000000*aggregate!B32*adjustments!$B$5/raw!$L32</f>
        <v>371.8094671572867</v>
      </c>
      <c r="C33" s="7">
        <f>1000000*aggregate!C32*adjustments!$C$5/raw!$L32</f>
        <v>1258.8078155958717</v>
      </c>
      <c r="D33" s="7">
        <f>1000000*aggregate!D32*adjustments!$D$5/raw!$L32</f>
        <v>231.44387832443704</v>
      </c>
      <c r="E33" s="7">
        <f>1000000*aggregate!E32*adjustments!$E$5/raw!$L32</f>
        <v>62.441510932640675</v>
      </c>
      <c r="F33" s="7">
        <f>1000000*aggregate!F32*adjustments!$F$5/raw!$L32</f>
        <v>490.5456502049195</v>
      </c>
      <c r="G33" s="7">
        <f>1000000*aggregate!G32*adjustments!$G$5/raw!$L32</f>
        <v>391.81672097979026</v>
      </c>
      <c r="H33" s="7">
        <f t="shared" si="5"/>
        <v>2806.865043194946</v>
      </c>
      <c r="I33" s="8">
        <f>1000000*aggregate!I32*adjustments!$I$5/raw!$L32</f>
        <v>7.296819817889137</v>
      </c>
      <c r="J33" s="8">
        <f>1000000*aggregate!J32*adjustments!$J$5/raw!$L32</f>
        <v>5.990752805649412</v>
      </c>
      <c r="K33" s="3">
        <v>0.00020733632377993233</v>
      </c>
      <c r="L33" s="10">
        <v>4242525</v>
      </c>
      <c r="M33" s="10">
        <f t="shared" si="1"/>
        <v>879.6295370444574</v>
      </c>
      <c r="N33" s="10">
        <f t="shared" si="2"/>
        <v>4241645.370462956</v>
      </c>
      <c r="O33" s="17">
        <f t="shared" si="6"/>
        <v>1869.3579808954846</v>
      </c>
      <c r="P33" s="17">
        <f t="shared" si="7"/>
        <v>950.7946349229999</v>
      </c>
      <c r="Q33" s="17">
        <f t="shared" si="8"/>
        <v>2820.1526158184843</v>
      </c>
      <c r="R33" s="17">
        <v>1610.52807106992</v>
      </c>
      <c r="S33" s="17">
        <v>676.663367670444</v>
      </c>
      <c r="T33" s="11">
        <f t="shared" si="9"/>
        <v>2287.191438740364</v>
      </c>
      <c r="U33" s="14">
        <f t="shared" si="10"/>
        <v>7930.797967898616</v>
      </c>
      <c r="V33" s="14">
        <f t="shared" si="11"/>
        <v>4033.7700085267</v>
      </c>
      <c r="W33" s="14">
        <f t="shared" si="12"/>
        <v>11964.567976425316</v>
      </c>
      <c r="X33" s="14">
        <f t="shared" si="13"/>
        <v>6832.705604715913</v>
      </c>
      <c r="Y33" s="14">
        <f t="shared" si="14"/>
        <v>2870.761253926051</v>
      </c>
      <c r="Z33" s="14">
        <f t="shared" si="15"/>
        <v>9703.466858641961</v>
      </c>
    </row>
    <row r="34" spans="1:26" ht="12.75">
      <c r="A34">
        <f t="shared" si="4"/>
        <v>30</v>
      </c>
      <c r="B34" s="7">
        <f>1000000*aggregate!B33*adjustments!$B$5/raw!$L33</f>
        <v>381.76814904886163</v>
      </c>
      <c r="C34" s="7">
        <f>1000000*aggregate!C33*adjustments!$C$5/raw!$L33</f>
        <v>1300.0651190141987</v>
      </c>
      <c r="D34" s="7">
        <f>1000000*aggregate!D33*adjustments!$D$5/raw!$L33</f>
        <v>231.22276812760674</v>
      </c>
      <c r="E34" s="7">
        <f>1000000*aggregate!E33*adjustments!$E$5/raw!$L33</f>
        <v>77.94756340100557</v>
      </c>
      <c r="F34" s="7">
        <f>1000000*aggregate!F33*adjustments!$F$5/raw!$L33</f>
        <v>490.89251005986455</v>
      </c>
      <c r="G34" s="7">
        <f>1000000*aggregate!G33*adjustments!$G$5/raw!$L33</f>
        <v>421.084826134941</v>
      </c>
      <c r="H34" s="7">
        <f t="shared" si="5"/>
        <v>2902.9809357864783</v>
      </c>
      <c r="I34" s="8">
        <f>1000000*aggregate!I33*adjustments!$I$5/raw!$L33</f>
        <v>0</v>
      </c>
      <c r="J34" s="8">
        <f>1000000*aggregate!J33*adjustments!$J$5/raw!$L33</f>
        <v>5.424636102754602</v>
      </c>
      <c r="K34" s="3">
        <v>0.00012405265082756243</v>
      </c>
      <c r="L34" s="10">
        <v>4289970</v>
      </c>
      <c r="M34" s="10">
        <f t="shared" si="1"/>
        <v>532.1821504707179</v>
      </c>
      <c r="N34" s="10">
        <f t="shared" si="2"/>
        <v>4289437.817849529</v>
      </c>
      <c r="O34" s="17">
        <f t="shared" si="6"/>
        <v>1913.056036190667</v>
      </c>
      <c r="P34" s="17">
        <f t="shared" si="7"/>
        <v>995.3495356985658</v>
      </c>
      <c r="Q34" s="17">
        <f t="shared" si="8"/>
        <v>2908.4055718892328</v>
      </c>
      <c r="R34" s="17">
        <v>1655.98420821119</v>
      </c>
      <c r="S34" s="17">
        <v>676.663367670444</v>
      </c>
      <c r="T34" s="11">
        <f t="shared" si="9"/>
        <v>2332.647575881634</v>
      </c>
      <c r="U34" s="14">
        <f t="shared" si="10"/>
        <v>8206.953003576875</v>
      </c>
      <c r="V34" s="14">
        <f t="shared" si="11"/>
        <v>4270.019647660776</v>
      </c>
      <c r="W34" s="14">
        <f t="shared" si="12"/>
        <v>12476.972651237651</v>
      </c>
      <c r="X34" s="14">
        <f t="shared" si="13"/>
        <v>7104.1225736997585</v>
      </c>
      <c r="Y34" s="14">
        <f t="shared" si="14"/>
        <v>2902.8655474051748</v>
      </c>
      <c r="Z34" s="14">
        <f t="shared" si="15"/>
        <v>10006.988121104934</v>
      </c>
    </row>
    <row r="35" spans="1:26" ht="12.75">
      <c r="A35">
        <f t="shared" si="4"/>
        <v>31</v>
      </c>
      <c r="B35" s="7">
        <f>1000000*aggregate!B34*adjustments!$B$5/raw!$L34</f>
        <v>392.8376802754979</v>
      </c>
      <c r="C35" s="7">
        <f>1000000*aggregate!C34*adjustments!$C$5/raw!$L34</f>
        <v>1344.6671567000217</v>
      </c>
      <c r="D35" s="7">
        <f>1000000*aggregate!D34*adjustments!$D$5/raw!$L34</f>
        <v>231.00026018342567</v>
      </c>
      <c r="E35" s="7">
        <f>1000000*aggregate!E34*adjustments!$E$5/raw!$L34</f>
        <v>94.2089076997254</v>
      </c>
      <c r="F35" s="7">
        <f>1000000*aggregate!F34*adjustments!$F$5/raw!$L34</f>
        <v>491.9796965064138</v>
      </c>
      <c r="G35" s="7">
        <f>1000000*aggregate!G34*adjustments!$G$5/raw!$L34</f>
        <v>451.7952016406029</v>
      </c>
      <c r="H35" s="7">
        <f t="shared" si="5"/>
        <v>3006.4889030056875</v>
      </c>
      <c r="I35" s="8">
        <f>1000000*aggregate!I34*adjustments!$I$5/raw!$L34</f>
        <v>11.164225128065947</v>
      </c>
      <c r="J35" s="8">
        <f>1000000*aggregate!J34*adjustments!$J$5/raw!$L34</f>
        <v>12.591885930431292</v>
      </c>
      <c r="K35" s="3">
        <v>0.0003955733082581589</v>
      </c>
      <c r="L35" s="10">
        <v>4011575</v>
      </c>
      <c r="M35" s="10">
        <f t="shared" si="1"/>
        <v>1586.8719940757237</v>
      </c>
      <c r="N35" s="10">
        <f t="shared" si="2"/>
        <v>4009988.128005924</v>
      </c>
      <c r="O35" s="17">
        <f t="shared" si="6"/>
        <v>1979.6693222870113</v>
      </c>
      <c r="P35" s="17">
        <f t="shared" si="7"/>
        <v>1050.5756917771735</v>
      </c>
      <c r="Q35" s="17">
        <f t="shared" si="8"/>
        <v>3030.245014064185</v>
      </c>
      <c r="R35" s="17">
        <v>1707.68188465138</v>
      </c>
      <c r="S35" s="17">
        <v>676.663367670444</v>
      </c>
      <c r="T35" s="11">
        <f t="shared" si="9"/>
        <v>2384.345252321824</v>
      </c>
      <c r="U35" s="14">
        <f t="shared" si="10"/>
        <v>7941.591961553518</v>
      </c>
      <c r="V35" s="14">
        <f t="shared" si="11"/>
        <v>4214.463180741014</v>
      </c>
      <c r="W35" s="14">
        <f t="shared" si="12"/>
        <v>12156.055142294534</v>
      </c>
      <c r="X35" s="14">
        <f t="shared" si="13"/>
        <v>6850.49395642036</v>
      </c>
      <c r="Y35" s="14">
        <f t="shared" si="14"/>
        <v>2714.4858491625614</v>
      </c>
      <c r="Z35" s="14">
        <f t="shared" si="15"/>
        <v>9564.97980558292</v>
      </c>
    </row>
    <row r="36" spans="1:26" ht="12.75">
      <c r="A36">
        <f t="shared" si="4"/>
        <v>32</v>
      </c>
      <c r="B36" s="7">
        <f>1000000*aggregate!B35*adjustments!$B$5/raw!$L35</f>
        <v>401.79024586079646</v>
      </c>
      <c r="C36" s="7">
        <f>1000000*aggregate!C35*adjustments!$C$5/raw!$L35</f>
        <v>1387.597988955681</v>
      </c>
      <c r="D36" s="7">
        <f>1000000*aggregate!D35*adjustments!$D$5/raw!$L35</f>
        <v>228.72824045005115</v>
      </c>
      <c r="E36" s="7">
        <f>1000000*aggregate!E35*adjustments!$E$5/raw!$L35</f>
        <v>106.26749819057778</v>
      </c>
      <c r="F36" s="7">
        <f>1000000*aggregate!F35*adjustments!$F$5/raw!$L35</f>
        <v>494.6610402538738</v>
      </c>
      <c r="G36" s="7">
        <f>1000000*aggregate!G35*adjustments!$G$5/raw!$L35</f>
        <v>482.00995284295647</v>
      </c>
      <c r="H36" s="7">
        <f t="shared" si="5"/>
        <v>3101.0549665539365</v>
      </c>
      <c r="I36" s="8">
        <f>1000000*aggregate!I35*adjustments!$I$5/raw!$L35</f>
        <v>0</v>
      </c>
      <c r="J36" s="8">
        <f>1000000*aggregate!J35*adjustments!$J$5/raw!$L35</f>
        <v>3.8391001656714345</v>
      </c>
      <c r="K36" s="3">
        <v>8.779400927967094E-05</v>
      </c>
      <c r="L36" s="10">
        <v>3994121</v>
      </c>
      <c r="M36" s="10">
        <f aca="true" t="shared" si="16" ref="M36:M67">L36*K36</f>
        <v>350.65989613812854</v>
      </c>
      <c r="N36" s="10">
        <f aca="true" t="shared" si="17" ref="N36:N67">L36-M36</f>
        <v>3993770.340103862</v>
      </c>
      <c r="O36" s="17">
        <f t="shared" si="6"/>
        <v>2018.1164752665286</v>
      </c>
      <c r="P36" s="17">
        <f t="shared" si="7"/>
        <v>1086.7775914530794</v>
      </c>
      <c r="Q36" s="17">
        <f t="shared" si="8"/>
        <v>3104.894066719608</v>
      </c>
      <c r="R36" s="17">
        <v>1757.75614629713</v>
      </c>
      <c r="S36" s="17">
        <v>676.663367670444</v>
      </c>
      <c r="T36" s="11">
        <f t="shared" si="9"/>
        <v>2434.419513967574</v>
      </c>
      <c r="U36" s="14">
        <f t="shared" si="10"/>
        <v>8060.6013943080225</v>
      </c>
      <c r="V36" s="14">
        <f t="shared" si="11"/>
        <v>4340.721200352165</v>
      </c>
      <c r="W36" s="14">
        <f t="shared" si="12"/>
        <v>12401.322594660187</v>
      </c>
      <c r="X36" s="14">
        <f t="shared" si="13"/>
        <v>7020.690736804439</v>
      </c>
      <c r="Y36" s="14">
        <f t="shared" si="14"/>
        <v>2702.6753667432413</v>
      </c>
      <c r="Z36" s="14">
        <f t="shared" si="15"/>
        <v>9723.36610354768</v>
      </c>
    </row>
    <row r="37" spans="1:26" ht="12.75">
      <c r="A37">
        <f aca="true" t="shared" si="18" ref="A37:A68">A36+1</f>
        <v>33</v>
      </c>
      <c r="B37" s="7">
        <f>1000000*aggregate!B36*adjustments!$B$5/raw!$L36</f>
        <v>410.2070129034358</v>
      </c>
      <c r="C37" s="7">
        <f>1000000*aggregate!C36*adjustments!$C$5/raw!$L36</f>
        <v>1433.6387402104115</v>
      </c>
      <c r="D37" s="7">
        <f>1000000*aggregate!D36*adjustments!$D$5/raw!$L36</f>
        <v>224.400586167272</v>
      </c>
      <c r="E37" s="7">
        <f>1000000*aggregate!E36*adjustments!$E$5/raw!$L36</f>
        <v>113.30547309074942</v>
      </c>
      <c r="F37" s="7">
        <f>1000000*aggregate!F36*adjustments!$F$5/raw!$L36</f>
        <v>497.69651894928325</v>
      </c>
      <c r="G37" s="7">
        <f>1000000*aggregate!G36*adjustments!$G$5/raw!$L36</f>
        <v>509.8342699374336</v>
      </c>
      <c r="H37" s="7">
        <f t="shared" si="5"/>
        <v>3189.082601258585</v>
      </c>
      <c r="I37" s="8">
        <f>1000000*aggregate!I36*adjustments!$I$5/raw!$L36</f>
        <v>4.395602212763501</v>
      </c>
      <c r="J37" s="8">
        <f>1000000*aggregate!J36*adjustments!$J$5/raw!$L36</f>
        <v>4.670914034752023</v>
      </c>
      <c r="K37" s="3">
        <v>0.00014918753685287369</v>
      </c>
      <c r="L37" s="10">
        <v>4026573</v>
      </c>
      <c r="M37" s="10">
        <f t="shared" si="16"/>
        <v>600.7145078282862</v>
      </c>
      <c r="N37" s="10">
        <f t="shared" si="17"/>
        <v>4025972.2854921715</v>
      </c>
      <c r="O37" s="17">
        <f t="shared" si="6"/>
        <v>2072.6419414938828</v>
      </c>
      <c r="P37" s="17">
        <f t="shared" si="7"/>
        <v>1125.5071760122182</v>
      </c>
      <c r="Q37" s="17">
        <f t="shared" si="8"/>
        <v>3198.149117506101</v>
      </c>
      <c r="R37" s="17">
        <v>1815.52670488349</v>
      </c>
      <c r="S37" s="17">
        <v>676.663367670444</v>
      </c>
      <c r="T37" s="11">
        <f t="shared" si="9"/>
        <v>2492.190072553934</v>
      </c>
      <c r="U37" s="14">
        <f t="shared" si="10"/>
        <v>8345.644080286847</v>
      </c>
      <c r="V37" s="14">
        <f t="shared" si="11"/>
        <v>4531.936806237045</v>
      </c>
      <c r="W37" s="14">
        <f t="shared" si="12"/>
        <v>12877.580886523894</v>
      </c>
      <c r="X37" s="14">
        <f t="shared" si="13"/>
        <v>7310.35081066283</v>
      </c>
      <c r="Y37" s="14">
        <f t="shared" si="14"/>
        <v>2724.634446350883</v>
      </c>
      <c r="Z37" s="14">
        <f t="shared" si="15"/>
        <v>10034.985257013712</v>
      </c>
    </row>
    <row r="38" spans="1:26" ht="12.75">
      <c r="A38">
        <f t="shared" si="18"/>
        <v>34</v>
      </c>
      <c r="B38" s="7">
        <f>1000000*aggregate!B37*adjustments!$B$5/raw!$L37</f>
        <v>418.15639927584186</v>
      </c>
      <c r="C38" s="7">
        <f>1000000*aggregate!C37*adjustments!$C$5/raw!$L37</f>
        <v>1474.3369522119644</v>
      </c>
      <c r="D38" s="7">
        <f>1000000*aggregate!D37*adjustments!$D$5/raw!$L37</f>
        <v>222.10211920281904</v>
      </c>
      <c r="E38" s="7">
        <f>1000000*aggregate!E37*adjustments!$E$5/raw!$L37</f>
        <v>110.04859945642073</v>
      </c>
      <c r="F38" s="7">
        <f>1000000*aggregate!F37*adjustments!$F$5/raw!$L37</f>
        <v>503.22634675264845</v>
      </c>
      <c r="G38" s="7">
        <f>1000000*aggregate!G37*adjustments!$G$5/raw!$L37</f>
        <v>534.0544154680392</v>
      </c>
      <c r="H38" s="7">
        <f t="shared" si="5"/>
        <v>3261.9248323677334</v>
      </c>
      <c r="I38" s="8">
        <f>1000000*aggregate!I37*adjustments!$I$5/raw!$L37</f>
        <v>5.928911724614188</v>
      </c>
      <c r="J38" s="8">
        <f>1000000*aggregate!J37*adjustments!$J$5/raw!$L37</f>
        <v>14.972198628697958</v>
      </c>
      <c r="K38" s="3">
        <v>0.000399541544574894</v>
      </c>
      <c r="L38" s="10">
        <v>4188149</v>
      </c>
      <c r="M38" s="10">
        <f t="shared" si="16"/>
        <v>1673.3395203697978</v>
      </c>
      <c r="N38" s="10">
        <f t="shared" si="17"/>
        <v>4186475.6604796303</v>
      </c>
      <c r="O38" s="17">
        <f t="shared" si="6"/>
        <v>2120.5243824152394</v>
      </c>
      <c r="P38" s="17">
        <f t="shared" si="7"/>
        <v>1162.3015603058063</v>
      </c>
      <c r="Q38" s="17">
        <f t="shared" si="8"/>
        <v>3282.825942721046</v>
      </c>
      <c r="R38" s="17">
        <v>1875.094757324</v>
      </c>
      <c r="S38" s="17">
        <v>676.663367670444</v>
      </c>
      <c r="T38" s="11">
        <f t="shared" si="9"/>
        <v>2551.758124994444</v>
      </c>
      <c r="U38" s="14">
        <f t="shared" si="10"/>
        <v>8881.072071688002</v>
      </c>
      <c r="V38" s="14">
        <f t="shared" si="11"/>
        <v>4867.892117493202</v>
      </c>
      <c r="W38" s="14">
        <f t="shared" si="12"/>
        <v>13748.964189181206</v>
      </c>
      <c r="X38" s="14">
        <f t="shared" si="13"/>
        <v>7853.176232791754</v>
      </c>
      <c r="Y38" s="14">
        <f t="shared" si="14"/>
        <v>2833.9670066456024</v>
      </c>
      <c r="Z38" s="14">
        <f t="shared" si="15"/>
        <v>10687.143239437357</v>
      </c>
    </row>
    <row r="39" spans="1:26" ht="12.75">
      <c r="A39">
        <f t="shared" si="18"/>
        <v>35</v>
      </c>
      <c r="B39" s="7">
        <f>1000000*aggregate!B38*adjustments!$B$5/raw!$L38</f>
        <v>427.61310916739944</v>
      </c>
      <c r="C39" s="7">
        <f>1000000*aggregate!C38*adjustments!$C$5/raw!$L38</f>
        <v>1514.4495676311954</v>
      </c>
      <c r="D39" s="7">
        <f>1000000*aggregate!D38*adjustments!$D$5/raw!$L38</f>
        <v>222.0660160427291</v>
      </c>
      <c r="E39" s="7">
        <f>1000000*aggregate!E38*adjustments!$E$5/raw!$L38</f>
        <v>108.91411707511197</v>
      </c>
      <c r="F39" s="7">
        <f>1000000*aggregate!F38*adjustments!$F$5/raw!$L38</f>
        <v>510.3510108560018</v>
      </c>
      <c r="G39" s="7">
        <f>1000000*aggregate!G38*adjustments!$G$5/raw!$L38</f>
        <v>559.0313550849804</v>
      </c>
      <c r="H39" s="7">
        <f t="shared" si="5"/>
        <v>3342.425175857418</v>
      </c>
      <c r="I39" s="8">
        <f>1000000*aggregate!I38*adjustments!$I$5/raw!$L38</f>
        <v>0</v>
      </c>
      <c r="J39" s="8">
        <f>1000000*aggregate!J38*adjustments!$J$5/raw!$L38</f>
        <v>7.3090395271467035</v>
      </c>
      <c r="K39" s="3">
        <v>0.00016714590825466828</v>
      </c>
      <c r="L39" s="10">
        <v>4516118</v>
      </c>
      <c r="M39" s="10">
        <f t="shared" si="16"/>
        <v>754.850644895256</v>
      </c>
      <c r="N39" s="10">
        <f t="shared" si="17"/>
        <v>4515363.149355105</v>
      </c>
      <c r="O39" s="17">
        <f t="shared" si="6"/>
        <v>2164.1286928413238</v>
      </c>
      <c r="P39" s="17">
        <f t="shared" si="7"/>
        <v>1185.6055225432408</v>
      </c>
      <c r="Q39" s="17">
        <f t="shared" si="8"/>
        <v>3349.734215384565</v>
      </c>
      <c r="R39" s="17">
        <v>1936.86793078688</v>
      </c>
      <c r="S39" s="17">
        <v>676.663367670444</v>
      </c>
      <c r="T39" s="11">
        <f t="shared" si="9"/>
        <v>2613.531298457324</v>
      </c>
      <c r="U39" s="14">
        <f t="shared" si="10"/>
        <v>9773.460544057172</v>
      </c>
      <c r="V39" s="14">
        <f t="shared" si="11"/>
        <v>5354.334441256935</v>
      </c>
      <c r="W39" s="14">
        <f t="shared" si="12"/>
        <v>15127.794985314109</v>
      </c>
      <c r="X39" s="14">
        <f t="shared" si="13"/>
        <v>8747.124125849383</v>
      </c>
      <c r="Y39" s="14">
        <f t="shared" si="14"/>
        <v>3055.8916146771103</v>
      </c>
      <c r="Z39" s="14">
        <f t="shared" si="15"/>
        <v>11803.015740526493</v>
      </c>
    </row>
    <row r="40" spans="1:26" ht="12.75">
      <c r="A40">
        <f t="shared" si="18"/>
        <v>36</v>
      </c>
      <c r="B40" s="7">
        <f>1000000*aggregate!B39*adjustments!$B$5/raw!$L39</f>
        <v>435.7417911471366</v>
      </c>
      <c r="C40" s="7">
        <f>1000000*aggregate!C39*adjustments!$C$5/raw!$L39</f>
        <v>1565.231552489548</v>
      </c>
      <c r="D40" s="7">
        <f>1000000*aggregate!D39*adjustments!$D$5/raw!$L39</f>
        <v>223.49801608727034</v>
      </c>
      <c r="E40" s="7">
        <f>1000000*aggregate!E39*adjustments!$E$5/raw!$L39</f>
        <v>109.68939044063126</v>
      </c>
      <c r="F40" s="7">
        <f>1000000*aggregate!F39*adjustments!$F$5/raw!$L39</f>
        <v>518.194966534969</v>
      </c>
      <c r="G40" s="7">
        <f>1000000*aggregate!G39*adjustments!$G$5/raw!$L39</f>
        <v>583.8615315928258</v>
      </c>
      <c r="H40" s="7">
        <f t="shared" si="5"/>
        <v>3436.217248292381</v>
      </c>
      <c r="I40" s="8">
        <f>1000000*aggregate!I39*adjustments!$I$5/raw!$L39</f>
        <v>0</v>
      </c>
      <c r="J40" s="8">
        <f>1000000*aggregate!J39*adjustments!$J$5/raw!$L39</f>
        <v>14.490937041301953</v>
      </c>
      <c r="K40" s="3">
        <v>0.00033138428438287136</v>
      </c>
      <c r="L40" s="10">
        <v>4511168</v>
      </c>
      <c r="M40" s="10">
        <f t="shared" si="16"/>
        <v>1494.930179410909</v>
      </c>
      <c r="N40" s="10">
        <f t="shared" si="17"/>
        <v>4509673.069820589</v>
      </c>
      <c r="O40" s="17">
        <f t="shared" si="6"/>
        <v>2224.471359723955</v>
      </c>
      <c r="P40" s="17">
        <f t="shared" si="7"/>
        <v>1226.236825609728</v>
      </c>
      <c r="Q40" s="17">
        <f t="shared" si="8"/>
        <v>3450.708185333683</v>
      </c>
      <c r="R40" s="17">
        <v>1999.74134884761</v>
      </c>
      <c r="S40" s="17">
        <v>676.663367670444</v>
      </c>
      <c r="T40" s="11">
        <f t="shared" si="9"/>
        <v>2676.404716518054</v>
      </c>
      <c r="U40" s="14">
        <f t="shared" si="10"/>
        <v>10034.964014903197</v>
      </c>
      <c r="V40" s="14">
        <f t="shared" si="11"/>
        <v>5531.760328112186</v>
      </c>
      <c r="W40" s="14">
        <f t="shared" si="12"/>
        <v>15566.724343015381</v>
      </c>
      <c r="X40" s="14">
        <f t="shared" si="13"/>
        <v>9021.169181198175</v>
      </c>
      <c r="Y40" s="14">
        <f t="shared" si="14"/>
        <v>3052.5421310071415</v>
      </c>
      <c r="Z40" s="14">
        <f t="shared" si="15"/>
        <v>12073.711312205316</v>
      </c>
    </row>
    <row r="41" spans="1:26" ht="12.75">
      <c r="A41">
        <f t="shared" si="18"/>
        <v>37</v>
      </c>
      <c r="B41" s="7">
        <f>1000000*aggregate!B40*adjustments!$B$5/raw!$L40</f>
        <v>448.2172275453814</v>
      </c>
      <c r="C41" s="7">
        <f>1000000*aggregate!C40*adjustments!$C$5/raw!$L40</f>
        <v>1621.0398347877683</v>
      </c>
      <c r="D41" s="7">
        <f>1000000*aggregate!D40*adjustments!$D$5/raw!$L40</f>
        <v>228.9763618661778</v>
      </c>
      <c r="E41" s="7">
        <f>1000000*aggregate!E40*adjustments!$E$5/raw!$L40</f>
        <v>112.48235458374262</v>
      </c>
      <c r="F41" s="7">
        <f>1000000*aggregate!F40*adjustments!$F$5/raw!$L40</f>
        <v>527.0874331473599</v>
      </c>
      <c r="G41" s="7">
        <f>1000000*aggregate!G40*adjustments!$G$5/raw!$L40</f>
        <v>610.2498680528496</v>
      </c>
      <c r="H41" s="7">
        <f t="shared" si="5"/>
        <v>3548.0530799832795</v>
      </c>
      <c r="I41" s="8">
        <f>1000000*aggregate!I40*adjustments!$I$5/raw!$L40</f>
        <v>0</v>
      </c>
      <c r="J41" s="8">
        <f>1000000*aggregate!J40*adjustments!$J$5/raw!$L40</f>
        <v>13.136242568703285</v>
      </c>
      <c r="K41" s="3">
        <v>0.0003004046136355607</v>
      </c>
      <c r="L41" s="10">
        <v>4517060</v>
      </c>
      <c r="M41" s="10">
        <f t="shared" si="16"/>
        <v>1356.9456640686458</v>
      </c>
      <c r="N41" s="10">
        <f t="shared" si="17"/>
        <v>4515703.054335931</v>
      </c>
      <c r="O41" s="17">
        <f t="shared" si="6"/>
        <v>2298.2334241993276</v>
      </c>
      <c r="P41" s="17">
        <f t="shared" si="7"/>
        <v>1262.9558983526551</v>
      </c>
      <c r="Q41" s="17">
        <f t="shared" si="8"/>
        <v>3561.1893225519825</v>
      </c>
      <c r="R41" s="17">
        <v>2064.43397917969</v>
      </c>
      <c r="S41" s="17">
        <v>676.663367670444</v>
      </c>
      <c r="T41" s="11">
        <f t="shared" si="9"/>
        <v>2741.0973468501343</v>
      </c>
      <c r="U41" s="14">
        <f t="shared" si="10"/>
        <v>10381.258271113815</v>
      </c>
      <c r="V41" s="14">
        <f t="shared" si="11"/>
        <v>5704.847570212844</v>
      </c>
      <c r="W41" s="14">
        <f t="shared" si="12"/>
        <v>16086.105841326658</v>
      </c>
      <c r="X41" s="14">
        <f t="shared" si="13"/>
        <v>9325.172149993412</v>
      </c>
      <c r="Y41" s="14">
        <f t="shared" si="14"/>
        <v>3056.5290315694556</v>
      </c>
      <c r="Z41" s="14">
        <f t="shared" si="15"/>
        <v>12381.701181562868</v>
      </c>
    </row>
    <row r="42" spans="1:26" ht="12.75">
      <c r="A42">
        <f t="shared" si="18"/>
        <v>38</v>
      </c>
      <c r="B42" s="7">
        <f>1000000*aggregate!B41*adjustments!$B$5/raw!$L41</f>
        <v>463.04423412756296</v>
      </c>
      <c r="C42" s="7">
        <f>1000000*aggregate!C41*adjustments!$C$5/raw!$L41</f>
        <v>1674.7275354204182</v>
      </c>
      <c r="D42" s="7">
        <f>1000000*aggregate!D41*adjustments!$D$5/raw!$L41</f>
        <v>237.810168229236</v>
      </c>
      <c r="E42" s="7">
        <f>1000000*aggregate!E41*adjustments!$E$5/raw!$L41</f>
        <v>112.48316092572573</v>
      </c>
      <c r="F42" s="7">
        <f>1000000*aggregate!F41*adjustments!$F$5/raw!$L41</f>
        <v>537.121599690723</v>
      </c>
      <c r="G42" s="7">
        <f>1000000*aggregate!G41*adjustments!$G$5/raw!$L41</f>
        <v>638.4659154558749</v>
      </c>
      <c r="H42" s="7">
        <f t="shared" si="5"/>
        <v>3663.652613849541</v>
      </c>
      <c r="I42" s="8">
        <f>1000000*aggregate!I41*adjustments!$I$5/raw!$L41</f>
        <v>5.752847258642022</v>
      </c>
      <c r="J42" s="8">
        <f>1000000*aggregate!J41*adjustments!$J$5/raw!$L41</f>
        <v>22.5042399954757</v>
      </c>
      <c r="K42" s="3">
        <v>0.00057008997537267</v>
      </c>
      <c r="L42" s="10">
        <v>4553814</v>
      </c>
      <c r="M42" s="10">
        <f t="shared" si="16"/>
        <v>2596.08371111172</v>
      </c>
      <c r="N42" s="10">
        <f t="shared" si="17"/>
        <v>4551217.916288888</v>
      </c>
      <c r="O42" s="17">
        <f t="shared" si="6"/>
        <v>2381.334785035859</v>
      </c>
      <c r="P42" s="17">
        <f t="shared" si="7"/>
        <v>1310.5749160677994</v>
      </c>
      <c r="Q42" s="17">
        <f t="shared" si="8"/>
        <v>3691.9097011036583</v>
      </c>
      <c r="R42" s="17">
        <v>2130.43202364735</v>
      </c>
      <c r="S42" s="17">
        <v>676.663367670444</v>
      </c>
      <c r="T42" s="11">
        <f t="shared" si="9"/>
        <v>2807.095391317794</v>
      </c>
      <c r="U42" s="14">
        <f t="shared" si="10"/>
        <v>10844.155682783285</v>
      </c>
      <c r="V42" s="14">
        <f t="shared" si="11"/>
        <v>5968.11440083837</v>
      </c>
      <c r="W42" s="14">
        <f t="shared" si="12"/>
        <v>16812.270083621654</v>
      </c>
      <c r="X42" s="14">
        <f t="shared" si="13"/>
        <v>9701.591175333633</v>
      </c>
      <c r="Y42" s="14">
        <f t="shared" si="14"/>
        <v>3081.399116984815</v>
      </c>
      <c r="Z42" s="14">
        <f t="shared" si="15"/>
        <v>12782.990292318449</v>
      </c>
    </row>
    <row r="43" spans="1:26" ht="12.75">
      <c r="A43">
        <f t="shared" si="18"/>
        <v>39</v>
      </c>
      <c r="B43" s="7">
        <f>1000000*aggregate!B42*adjustments!$B$5/raw!$L42</f>
        <v>481.62890417851025</v>
      </c>
      <c r="C43" s="7">
        <f>1000000*aggregate!C42*adjustments!$C$5/raw!$L42</f>
        <v>1720.8646990173825</v>
      </c>
      <c r="D43" s="7">
        <f>1000000*aggregate!D42*adjustments!$D$5/raw!$L42</f>
        <v>247.5782984923923</v>
      </c>
      <c r="E43" s="7">
        <f>1000000*aggregate!E42*adjustments!$E$5/raw!$L42</f>
        <v>119.07809213288564</v>
      </c>
      <c r="F43" s="7">
        <f>1000000*aggregate!F42*adjustments!$F$5/raw!$L42</f>
        <v>548.4351969289798</v>
      </c>
      <c r="G43" s="7">
        <f>1000000*aggregate!G42*adjustments!$G$5/raw!$L42</f>
        <v>663.9536666616283</v>
      </c>
      <c r="H43" s="7">
        <f t="shared" si="5"/>
        <v>3781.5388574117783</v>
      </c>
      <c r="I43" s="8">
        <f>1000000*aggregate!I42*adjustments!$I$5/raw!$L42</f>
        <v>9.436456866851346</v>
      </c>
      <c r="J43" s="8">
        <f>1000000*aggregate!J42*adjustments!$J$5/raw!$L42</f>
        <v>16.735134254019822</v>
      </c>
      <c r="K43" s="3">
        <v>0.00047366791776329287</v>
      </c>
      <c r="L43" s="10">
        <v>4608504</v>
      </c>
      <c r="M43" s="10">
        <f t="shared" si="16"/>
        <v>2182.9004936838064</v>
      </c>
      <c r="N43" s="10">
        <f t="shared" si="17"/>
        <v>4606321.099506316</v>
      </c>
      <c r="O43" s="17">
        <f t="shared" si="6"/>
        <v>2459.508358555136</v>
      </c>
      <c r="P43" s="17">
        <f t="shared" si="7"/>
        <v>1348.2020899775137</v>
      </c>
      <c r="Q43" s="17">
        <f t="shared" si="8"/>
        <v>3807.71044853265</v>
      </c>
      <c r="R43" s="17">
        <v>2195.32474804996</v>
      </c>
      <c r="S43" s="17">
        <v>676.663367670444</v>
      </c>
      <c r="T43" s="11">
        <f t="shared" si="9"/>
        <v>2871.988115720404</v>
      </c>
      <c r="U43" s="14">
        <f t="shared" si="10"/>
        <v>11334.65410843478</v>
      </c>
      <c r="V43" s="14">
        <f t="shared" si="11"/>
        <v>6213.194724469731</v>
      </c>
      <c r="W43" s="14">
        <f t="shared" si="12"/>
        <v>17547.84883290451</v>
      </c>
      <c r="X43" s="14">
        <f t="shared" si="13"/>
        <v>10117.162882687233</v>
      </c>
      <c r="Y43" s="14">
        <f t="shared" si="14"/>
        <v>3118.4058365627116</v>
      </c>
      <c r="Z43" s="14">
        <f t="shared" si="15"/>
        <v>13235.568719249944</v>
      </c>
    </row>
    <row r="44" spans="1:26" ht="12.75">
      <c r="A44">
        <f t="shared" si="18"/>
        <v>40</v>
      </c>
      <c r="B44" s="7">
        <f>1000000*aggregate!B43*adjustments!$B$5/raw!$L43</f>
        <v>497.8662384389491</v>
      </c>
      <c r="C44" s="7">
        <f>1000000*aggregate!C43*adjustments!$C$5/raw!$L43</f>
        <v>1759.392857659011</v>
      </c>
      <c r="D44" s="7">
        <f>1000000*aggregate!D43*adjustments!$D$5/raw!$L43</f>
        <v>257.1081487867644</v>
      </c>
      <c r="E44" s="7">
        <f>1000000*aggregate!E43*adjustments!$E$5/raw!$L43</f>
        <v>125.82395252253451</v>
      </c>
      <c r="F44" s="7">
        <f>1000000*aggregate!F43*adjustments!$F$5/raw!$L43</f>
        <v>559.3956550399091</v>
      </c>
      <c r="G44" s="7">
        <f>1000000*aggregate!G43*adjustments!$G$5/raw!$L43</f>
        <v>689.8231226875237</v>
      </c>
      <c r="H44" s="7">
        <f t="shared" si="5"/>
        <v>3889.4099751346916</v>
      </c>
      <c r="I44" s="8">
        <f>1000000*aggregate!I43*adjustments!$I$5/raw!$L43</f>
        <v>4.9450143650916365</v>
      </c>
      <c r="J44" s="8">
        <f>1000000*aggregate!J43*adjustments!$J$5/raw!$L43</f>
        <v>10.166289321892322</v>
      </c>
      <c r="K44" s="3">
        <v>0.00028015392215491016</v>
      </c>
      <c r="L44" s="10">
        <v>4711434</v>
      </c>
      <c r="M44" s="10">
        <f t="shared" si="16"/>
        <v>1319.926714073997</v>
      </c>
      <c r="N44" s="10">
        <f t="shared" si="17"/>
        <v>4710114.073285926</v>
      </c>
      <c r="O44" s="17">
        <f t="shared" si="6"/>
        <v>2519.312259249816</v>
      </c>
      <c r="P44" s="17">
        <f t="shared" si="7"/>
        <v>1385.2090195718595</v>
      </c>
      <c r="Q44" s="17">
        <f t="shared" si="8"/>
        <v>3904.521278821676</v>
      </c>
      <c r="R44" s="17">
        <v>2266.59085667536</v>
      </c>
      <c r="S44" s="17">
        <v>676.663367670444</v>
      </c>
      <c r="T44" s="11">
        <f t="shared" si="9"/>
        <v>2943.2542243458042</v>
      </c>
      <c r="U44" s="14">
        <f t="shared" si="10"/>
        <v>11869.5734348464</v>
      </c>
      <c r="V44" s="14">
        <f t="shared" si="11"/>
        <v>6526.3208719175245</v>
      </c>
      <c r="W44" s="14">
        <f t="shared" si="12"/>
        <v>18395.894306763923</v>
      </c>
      <c r="X44" s="14">
        <f t="shared" si="13"/>
        <v>10678.893226229418</v>
      </c>
      <c r="Y44" s="14">
        <f t="shared" si="14"/>
        <v>3188.0547969970307</v>
      </c>
      <c r="Z44" s="14">
        <f t="shared" si="15"/>
        <v>13866.94802322645</v>
      </c>
    </row>
    <row r="45" spans="1:26" ht="12.75">
      <c r="A45">
        <f t="shared" si="18"/>
        <v>41</v>
      </c>
      <c r="B45" s="7">
        <f>1000000*aggregate!B44*adjustments!$B$5/raw!$L44</f>
        <v>516.3021527166986</v>
      </c>
      <c r="C45" s="7">
        <f>1000000*aggregate!C44*adjustments!$C$5/raw!$L44</f>
        <v>1768.2582837475356</v>
      </c>
      <c r="D45" s="7">
        <f>1000000*aggregate!D44*adjustments!$D$5/raw!$L44</f>
        <v>266.9824180912656</v>
      </c>
      <c r="E45" s="7">
        <f>1000000*aggregate!E44*adjustments!$E$5/raw!$L44</f>
        <v>129.8919086235615</v>
      </c>
      <c r="F45" s="7">
        <f>1000000*aggregate!F44*adjustments!$F$5/raw!$L44</f>
        <v>568.5839691615286</v>
      </c>
      <c r="G45" s="7">
        <f>1000000*aggregate!G44*adjustments!$G$5/raw!$L44</f>
        <v>716.2991038553045</v>
      </c>
      <c r="H45" s="7">
        <f t="shared" si="5"/>
        <v>3966.3178361958944</v>
      </c>
      <c r="I45" s="8">
        <f>1000000*aggregate!I44*adjustments!$I$5/raw!$L44</f>
        <v>0</v>
      </c>
      <c r="J45" s="8">
        <f>1000000*aggregate!J44*adjustments!$J$5/raw!$L44</f>
        <v>17.55266519141511</v>
      </c>
      <c r="K45" s="3">
        <v>0.0004014010534232938</v>
      </c>
      <c r="L45" s="10">
        <v>4466676</v>
      </c>
      <c r="M45" s="10">
        <f t="shared" si="16"/>
        <v>1792.9284517005442</v>
      </c>
      <c r="N45" s="10">
        <f t="shared" si="17"/>
        <v>4464883.0715483</v>
      </c>
      <c r="O45" s="17">
        <f t="shared" si="6"/>
        <v>2551.5428545554996</v>
      </c>
      <c r="P45" s="17">
        <f t="shared" si="7"/>
        <v>1432.3276468318095</v>
      </c>
      <c r="Q45" s="17">
        <f t="shared" si="8"/>
        <v>3983.870501387309</v>
      </c>
      <c r="R45" s="17">
        <v>2343.46324062566</v>
      </c>
      <c r="S45" s="17">
        <v>684.558499745319</v>
      </c>
      <c r="T45" s="11">
        <f t="shared" si="9"/>
        <v>3028.021740370979</v>
      </c>
      <c r="U45" s="14">
        <f t="shared" si="10"/>
        <v>11396.915231414541</v>
      </c>
      <c r="V45" s="14">
        <f t="shared" si="11"/>
        <v>6397.74352424012</v>
      </c>
      <c r="W45" s="14">
        <f t="shared" si="12"/>
        <v>17794.65875565466</v>
      </c>
      <c r="X45" s="14">
        <f t="shared" si="13"/>
        <v>10467.49101378486</v>
      </c>
      <c r="Y45" s="14">
        <f t="shared" si="14"/>
        <v>3057.7010214084225</v>
      </c>
      <c r="Z45" s="14">
        <f t="shared" si="15"/>
        <v>13525.192035193282</v>
      </c>
    </row>
    <row r="46" spans="1:26" ht="12.75">
      <c r="A46">
        <f t="shared" si="18"/>
        <v>42</v>
      </c>
      <c r="B46" s="7">
        <f>1000000*aggregate!B45*adjustments!$B$5/raw!$L45</f>
        <v>534.7302655244595</v>
      </c>
      <c r="C46" s="7">
        <f>1000000*aggregate!C45*adjustments!$C$5/raw!$L45</f>
        <v>1769.100290209901</v>
      </c>
      <c r="D46" s="7">
        <f>1000000*aggregate!D45*adjustments!$D$5/raw!$L45</f>
        <v>280.0778329655106</v>
      </c>
      <c r="E46" s="7">
        <f>1000000*aggregate!E45*adjustments!$E$5/raw!$L45</f>
        <v>136.134382116739</v>
      </c>
      <c r="F46" s="7">
        <f>1000000*aggregate!F45*adjustments!$F$5/raw!$L45</f>
        <v>576.0608069130011</v>
      </c>
      <c r="G46" s="7">
        <f>1000000*aggregate!G45*adjustments!$G$5/raw!$L45</f>
        <v>742.6734707806459</v>
      </c>
      <c r="H46" s="7">
        <f t="shared" si="5"/>
        <v>4038.777048510257</v>
      </c>
      <c r="I46" s="8">
        <f>1000000*aggregate!I45*adjustments!$I$5/raw!$L45</f>
        <v>4.451436775084354</v>
      </c>
      <c r="J46" s="8">
        <f>1000000*aggregate!J45*adjustments!$J$5/raw!$L45</f>
        <v>20.410716858848733</v>
      </c>
      <c r="K46" s="3">
        <v>0.0005096695768472794</v>
      </c>
      <c r="L46" s="10">
        <v>4547220</v>
      </c>
      <c r="M46" s="10">
        <f t="shared" si="16"/>
        <v>2317.5796932314856</v>
      </c>
      <c r="N46" s="10">
        <f t="shared" si="17"/>
        <v>4544902.420306768</v>
      </c>
      <c r="O46" s="17">
        <f t="shared" si="6"/>
        <v>2588.3598254749554</v>
      </c>
      <c r="P46" s="17">
        <f t="shared" si="7"/>
        <v>1475.2793766692346</v>
      </c>
      <c r="Q46" s="17">
        <f t="shared" si="8"/>
        <v>4063.6392021441898</v>
      </c>
      <c r="R46" s="17">
        <v>2427.32485069096</v>
      </c>
      <c r="S46" s="17">
        <v>700.42284522336</v>
      </c>
      <c r="T46" s="11">
        <f t="shared" si="9"/>
        <v>3127.74769591432</v>
      </c>
      <c r="U46" s="14">
        <f t="shared" si="10"/>
        <v>11769.841565596227</v>
      </c>
      <c r="V46" s="14">
        <f t="shared" si="11"/>
        <v>6708.419887177876</v>
      </c>
      <c r="W46" s="14">
        <f t="shared" si="12"/>
        <v>18478.261452774103</v>
      </c>
      <c r="X46" s="14">
        <f t="shared" si="13"/>
        <v>11037.580107558946</v>
      </c>
      <c r="Y46" s="14">
        <f t="shared" si="14"/>
        <v>3184.976770256567</v>
      </c>
      <c r="Z46" s="14">
        <f t="shared" si="15"/>
        <v>14222.556877815514</v>
      </c>
    </row>
    <row r="47" spans="1:26" ht="12.75">
      <c r="A47">
        <f t="shared" si="18"/>
        <v>43</v>
      </c>
      <c r="B47" s="7">
        <f>1000000*aggregate!B46*adjustments!$B$5/raw!$L46</f>
        <v>554.3837014660273</v>
      </c>
      <c r="C47" s="7">
        <f>1000000*aggregate!C46*adjustments!$C$5/raw!$L46</f>
        <v>1779.9913885088722</v>
      </c>
      <c r="D47" s="7">
        <f>1000000*aggregate!D46*adjustments!$D$5/raw!$L46</f>
        <v>295.85677074003144</v>
      </c>
      <c r="E47" s="7">
        <f>1000000*aggregate!E46*adjustments!$E$5/raw!$L46</f>
        <v>147.39582562590428</v>
      </c>
      <c r="F47" s="7">
        <f>1000000*aggregate!F46*adjustments!$F$5/raw!$L46</f>
        <v>580.8149364723389</v>
      </c>
      <c r="G47" s="7">
        <f>1000000*aggregate!G46*adjustments!$G$5/raw!$L46</f>
        <v>766.9624465120346</v>
      </c>
      <c r="H47" s="7">
        <f t="shared" si="5"/>
        <v>4125.405069325208</v>
      </c>
      <c r="I47" s="8">
        <f>1000000*aggregate!I46*adjustments!$I$5/raw!$L46</f>
        <v>4.273689924668632</v>
      </c>
      <c r="J47" s="8">
        <f>1000000*aggregate!J46*adjustments!$J$5/raw!$L46</f>
        <v>28.874288650914217</v>
      </c>
      <c r="K47" s="3">
        <v>0.0007015043839927795</v>
      </c>
      <c r="L47" s="10">
        <v>4407870</v>
      </c>
      <c r="M47" s="10">
        <f t="shared" si="16"/>
        <v>3092.140129070253</v>
      </c>
      <c r="N47" s="10">
        <f t="shared" si="17"/>
        <v>4404777.85987093</v>
      </c>
      <c r="O47" s="17">
        <f t="shared" si="6"/>
        <v>2634.5055506395997</v>
      </c>
      <c r="P47" s="17">
        <f t="shared" si="7"/>
        <v>1524.0474972611921</v>
      </c>
      <c r="Q47" s="17">
        <f t="shared" si="8"/>
        <v>4158.553047900792</v>
      </c>
      <c r="R47" s="17">
        <v>2511.12031793065</v>
      </c>
      <c r="S47" s="17">
        <v>724.137743582733</v>
      </c>
      <c r="T47" s="11">
        <f t="shared" si="9"/>
        <v>3235.258061513383</v>
      </c>
      <c r="U47" s="14">
        <f t="shared" si="10"/>
        <v>11612.557981497772</v>
      </c>
      <c r="V47" s="14">
        <f t="shared" si="11"/>
        <v>6717.803241752691</v>
      </c>
      <c r="W47" s="14">
        <f t="shared" si="12"/>
        <v>18330.361223250464</v>
      </c>
      <c r="X47" s="14">
        <f t="shared" si="13"/>
        <v>11068.691915796975</v>
      </c>
      <c r="Y47" s="14">
        <f t="shared" si="14"/>
        <v>3191.9050358060217</v>
      </c>
      <c r="Z47" s="14">
        <f t="shared" si="15"/>
        <v>14260.596951602995</v>
      </c>
    </row>
    <row r="48" spans="1:26" ht="12.75">
      <c r="A48">
        <f t="shared" si="18"/>
        <v>44</v>
      </c>
      <c r="B48" s="7">
        <f>1000000*aggregate!B47*adjustments!$B$5/raw!$L47</f>
        <v>575.8979721928647</v>
      </c>
      <c r="C48" s="7">
        <f>1000000*aggregate!C47*adjustments!$C$5/raw!$L47</f>
        <v>1815.1257037633657</v>
      </c>
      <c r="D48" s="7">
        <f>1000000*aggregate!D47*adjustments!$D$5/raw!$L47</f>
        <v>312.5425044130863</v>
      </c>
      <c r="E48" s="7">
        <f>1000000*aggregate!E47*adjustments!$E$5/raw!$L47</f>
        <v>156.58722569756267</v>
      </c>
      <c r="F48" s="7">
        <f>1000000*aggregate!F47*adjustments!$F$5/raw!$L47</f>
        <v>583.8996774762204</v>
      </c>
      <c r="G48" s="7">
        <f>1000000*aggregate!G47*adjustments!$G$5/raw!$L47</f>
        <v>791.1899634342979</v>
      </c>
      <c r="H48" s="7">
        <f t="shared" si="5"/>
        <v>4235.243046977397</v>
      </c>
      <c r="I48" s="8">
        <f>1000000*aggregate!I47*adjustments!$I$5/raw!$L47</f>
        <v>9.390779591244634</v>
      </c>
      <c r="J48" s="8">
        <f>1000000*aggregate!J47*adjustments!$J$5/raw!$L47</f>
        <v>37.440267969988916</v>
      </c>
      <c r="K48" s="3">
        <v>0.0009467205208969401</v>
      </c>
      <c r="L48" s="10">
        <v>4308663</v>
      </c>
      <c r="M48" s="10">
        <f t="shared" si="16"/>
        <v>4079.099679729373</v>
      </c>
      <c r="N48" s="10">
        <f t="shared" si="17"/>
        <v>4304583.900320271</v>
      </c>
      <c r="O48" s="17">
        <f t="shared" si="6"/>
        <v>2712.956959960561</v>
      </c>
      <c r="P48" s="17">
        <f t="shared" si="7"/>
        <v>1569.11713457807</v>
      </c>
      <c r="Q48" s="17">
        <f t="shared" si="8"/>
        <v>4282.0740945386315</v>
      </c>
      <c r="R48" s="17">
        <v>2595.86649427993</v>
      </c>
      <c r="S48" s="17">
        <v>755.976270205652</v>
      </c>
      <c r="T48" s="11">
        <f t="shared" si="9"/>
        <v>3351.842764485582</v>
      </c>
      <c r="U48" s="14">
        <f t="shared" si="10"/>
        <v>11689.217273974551</v>
      </c>
      <c r="V48" s="14">
        <f t="shared" si="11"/>
        <v>6760.7969404225505</v>
      </c>
      <c r="W48" s="14">
        <f t="shared" si="12"/>
        <v>18450.014214397102</v>
      </c>
      <c r="X48" s="14">
        <f t="shared" si="13"/>
        <v>11184.713916843648</v>
      </c>
      <c r="Y48" s="14">
        <f t="shared" si="14"/>
        <v>3257.2469843130953</v>
      </c>
      <c r="Z48" s="14">
        <f t="shared" si="15"/>
        <v>14441.96090115674</v>
      </c>
    </row>
    <row r="49" spans="1:26" ht="12.75">
      <c r="A49">
        <f t="shared" si="18"/>
        <v>45</v>
      </c>
      <c r="B49" s="7">
        <f>1000000*aggregate!B48*adjustments!$B$5/raw!$L48</f>
        <v>602.8574408173088</v>
      </c>
      <c r="C49" s="7">
        <f>1000000*aggregate!C48*adjustments!$C$5/raw!$L48</f>
        <v>1875.9460839364724</v>
      </c>
      <c r="D49" s="7">
        <f>1000000*aggregate!D48*adjustments!$D$5/raw!$L48</f>
        <v>328.8852533845932</v>
      </c>
      <c r="E49" s="7">
        <f>1000000*aggregate!E48*adjustments!$E$5/raw!$L48</f>
        <v>164.5689221862815</v>
      </c>
      <c r="F49" s="7">
        <f>1000000*aggregate!F48*adjustments!$F$5/raw!$L48</f>
        <v>587.7646271503012</v>
      </c>
      <c r="G49" s="7">
        <f>1000000*aggregate!G48*adjustments!$G$5/raw!$L48</f>
        <v>819.3405965326506</v>
      </c>
      <c r="H49" s="7">
        <f t="shared" si="5"/>
        <v>4379.362924007608</v>
      </c>
      <c r="I49" s="8">
        <f>1000000*aggregate!I48*adjustments!$I$5/raw!$L48</f>
        <v>17.947805438360835</v>
      </c>
      <c r="J49" s="8">
        <f>1000000*aggregate!J48*adjustments!$J$5/raw!$L48</f>
        <v>40.040760793253796</v>
      </c>
      <c r="K49" s="3">
        <v>0.0010886748065724572</v>
      </c>
      <c r="L49" s="10">
        <v>4341460</v>
      </c>
      <c r="M49" s="10">
        <f t="shared" si="16"/>
        <v>4726.43812574206</v>
      </c>
      <c r="N49" s="10">
        <f t="shared" si="17"/>
        <v>4336733.561874258</v>
      </c>
      <c r="O49" s="17">
        <f t="shared" si="6"/>
        <v>2825.636583576735</v>
      </c>
      <c r="P49" s="17">
        <f t="shared" si="7"/>
        <v>1611.714906662487</v>
      </c>
      <c r="Q49" s="17">
        <f t="shared" si="8"/>
        <v>4437.351490239222</v>
      </c>
      <c r="R49" s="17">
        <v>2676.46622282378</v>
      </c>
      <c r="S49" s="17">
        <v>795.67046049489</v>
      </c>
      <c r="T49" s="11">
        <f t="shared" si="9"/>
        <v>3472.13668331867</v>
      </c>
      <c r="U49" s="14">
        <f t="shared" si="10"/>
        <v>12267.388202135051</v>
      </c>
      <c r="V49" s="14">
        <f t="shared" si="11"/>
        <v>6997.195798678921</v>
      </c>
      <c r="W49" s="14">
        <f t="shared" si="12"/>
        <v>19264.58400081397</v>
      </c>
      <c r="X49" s="14">
        <f t="shared" si="13"/>
        <v>11619.771047740529</v>
      </c>
      <c r="Y49" s="14">
        <f t="shared" si="14"/>
        <v>3454.371477420145</v>
      </c>
      <c r="Z49" s="14">
        <f t="shared" si="15"/>
        <v>15074.142525160672</v>
      </c>
    </row>
    <row r="50" spans="1:26" ht="12.75">
      <c r="A50">
        <f t="shared" si="18"/>
        <v>46</v>
      </c>
      <c r="B50" s="7">
        <f>1000000*aggregate!B49*adjustments!$B$5/raw!$L49</f>
        <v>631.7784943885404</v>
      </c>
      <c r="C50" s="7">
        <f>1000000*aggregate!C49*adjustments!$C$5/raw!$L49</f>
        <v>1973.6648879087884</v>
      </c>
      <c r="D50" s="7">
        <f>1000000*aggregate!D49*adjustments!$D$5/raw!$L49</f>
        <v>345.4092756237932</v>
      </c>
      <c r="E50" s="7">
        <f>1000000*aggregate!E49*adjustments!$E$5/raw!$L49</f>
        <v>174.5508179086715</v>
      </c>
      <c r="F50" s="7">
        <f>1000000*aggregate!F49*adjustments!$F$5/raw!$L49</f>
        <v>593.3684974520044</v>
      </c>
      <c r="G50" s="7">
        <f>1000000*aggregate!G49*adjustments!$G$5/raw!$L49</f>
        <v>847.0141298602332</v>
      </c>
      <c r="H50" s="7">
        <f t="shared" si="5"/>
        <v>4565.786103142031</v>
      </c>
      <c r="I50" s="8">
        <f>1000000*aggregate!I49*adjustments!$I$5/raw!$L49</f>
        <v>4.899738804950311</v>
      </c>
      <c r="J50" s="8">
        <f>1000000*aggregate!J49*adjustments!$J$5/raw!$L49</f>
        <v>29.86233429531663</v>
      </c>
      <c r="K50" s="3">
        <v>0.0007301341707369549</v>
      </c>
      <c r="L50" s="10">
        <v>4087563</v>
      </c>
      <c r="M50" s="10">
        <f t="shared" si="16"/>
        <v>2984.4694213400594</v>
      </c>
      <c r="N50" s="10">
        <f t="shared" si="17"/>
        <v>4084578.53057866</v>
      </c>
      <c r="O50" s="17">
        <f t="shared" si="6"/>
        <v>2955.752396726072</v>
      </c>
      <c r="P50" s="17">
        <f t="shared" si="7"/>
        <v>1644.7957795162258</v>
      </c>
      <c r="Q50" s="17">
        <f t="shared" si="8"/>
        <v>4600.548176242298</v>
      </c>
      <c r="R50" s="17">
        <v>2752.31468436495</v>
      </c>
      <c r="S50" s="17">
        <v>827.487323894936</v>
      </c>
      <c r="T50" s="11">
        <f t="shared" si="9"/>
        <v>3579.802008259886</v>
      </c>
      <c r="U50" s="14">
        <f t="shared" si="10"/>
        <v>12081.824134018814</v>
      </c>
      <c r="V50" s="14">
        <f t="shared" si="11"/>
        <v>6723.206370906683</v>
      </c>
      <c r="W50" s="14">
        <f t="shared" si="12"/>
        <v>18805.030504925497</v>
      </c>
      <c r="X50" s="14">
        <f t="shared" si="13"/>
        <v>11250.25966816685</v>
      </c>
      <c r="Y50" s="14">
        <f t="shared" si="14"/>
        <v>3382.4065681219563</v>
      </c>
      <c r="Z50" s="14">
        <f t="shared" si="15"/>
        <v>14632.666236288806</v>
      </c>
    </row>
    <row r="51" spans="1:26" ht="12.75">
      <c r="A51">
        <f t="shared" si="18"/>
        <v>47</v>
      </c>
      <c r="B51" s="7">
        <f>1000000*aggregate!B50*adjustments!$B$5/raw!$L50</f>
        <v>661.6014136345891</v>
      </c>
      <c r="C51" s="7">
        <f>1000000*aggregate!C50*adjustments!$C$5/raw!$L50</f>
        <v>2101.4972323018783</v>
      </c>
      <c r="D51" s="7">
        <f>1000000*aggregate!D50*adjustments!$D$5/raw!$L50</f>
        <v>359.45313564659364</v>
      </c>
      <c r="E51" s="7">
        <f>1000000*aggregate!E50*adjustments!$E$5/raw!$L50</f>
        <v>183.29977287048266</v>
      </c>
      <c r="F51" s="7">
        <f>1000000*aggregate!F50*adjustments!$F$5/raw!$L50</f>
        <v>599.0607505633053</v>
      </c>
      <c r="G51" s="7">
        <f>1000000*aggregate!G50*adjustments!$G$5/raw!$L50</f>
        <v>875.7232067033449</v>
      </c>
      <c r="H51" s="7">
        <f t="shared" si="5"/>
        <v>4780.635511720194</v>
      </c>
      <c r="I51" s="8">
        <f>1000000*aggregate!I50*adjustments!$I$5/raw!$L50</f>
        <v>18.265843808202806</v>
      </c>
      <c r="J51" s="8">
        <f>1000000*aggregate!J50*adjustments!$J$5/raw!$L50</f>
        <v>36.99404798867126</v>
      </c>
      <c r="K51" s="3">
        <v>0.0010220671365689965</v>
      </c>
      <c r="L51" s="10">
        <v>4019692</v>
      </c>
      <c r="M51" s="10">
        <f t="shared" si="16"/>
        <v>4108.395092329303</v>
      </c>
      <c r="N51" s="10">
        <f t="shared" si="17"/>
        <v>4015583.6049076705</v>
      </c>
      <c r="O51" s="17">
        <f t="shared" si="6"/>
        <v>3140.817625391264</v>
      </c>
      <c r="P51" s="17">
        <f t="shared" si="7"/>
        <v>1695.0777781258043</v>
      </c>
      <c r="Q51" s="17">
        <f t="shared" si="8"/>
        <v>4835.895403517068</v>
      </c>
      <c r="R51" s="17">
        <v>2830.14857378516</v>
      </c>
      <c r="S51" s="17">
        <v>851.155763163776</v>
      </c>
      <c r="T51" s="11">
        <f t="shared" si="9"/>
        <v>3681.304336948936</v>
      </c>
      <c r="U51" s="14">
        <f t="shared" si="10"/>
        <v>12625.119482244261</v>
      </c>
      <c r="V51" s="14">
        <f t="shared" si="11"/>
        <v>6813.6905841100715</v>
      </c>
      <c r="W51" s="14">
        <f t="shared" si="12"/>
        <v>19438.810066354334</v>
      </c>
      <c r="X51" s="14">
        <f t="shared" si="13"/>
        <v>11376.325580855617</v>
      </c>
      <c r="Y51" s="14">
        <f t="shared" si="14"/>
        <v>3421.384011943325</v>
      </c>
      <c r="Z51" s="14">
        <f t="shared" si="15"/>
        <v>14797.709592798943</v>
      </c>
    </row>
    <row r="52" spans="1:26" ht="12.75">
      <c r="A52">
        <f t="shared" si="18"/>
        <v>48</v>
      </c>
      <c r="B52" s="7">
        <f>1000000*aggregate!B51*adjustments!$B$5/raw!$L51</f>
        <v>691.8475260470124</v>
      </c>
      <c r="C52" s="7">
        <f>1000000*aggregate!C51*adjustments!$C$5/raw!$L51</f>
        <v>2241.9077948832687</v>
      </c>
      <c r="D52" s="7">
        <f>1000000*aggregate!D51*adjustments!$D$5/raw!$L51</f>
        <v>370.67843157552045</v>
      </c>
      <c r="E52" s="7">
        <f>1000000*aggregate!E51*adjustments!$E$5/raw!$L51</f>
        <v>194.43157045920736</v>
      </c>
      <c r="F52" s="7">
        <f>1000000*aggregate!F51*adjustments!$F$5/raw!$L51</f>
        <v>605.7401108883195</v>
      </c>
      <c r="G52" s="7">
        <f>1000000*aggregate!G51*adjustments!$G$5/raw!$L51</f>
        <v>905.2917160542465</v>
      </c>
      <c r="H52" s="7">
        <f t="shared" si="5"/>
        <v>5009.897149907574</v>
      </c>
      <c r="I52" s="8">
        <f>1000000*aggregate!I51*adjustments!$I$5/raw!$L51</f>
        <v>12.44746484306884</v>
      </c>
      <c r="J52" s="8">
        <f>1000000*aggregate!J51*adjustments!$J$5/raw!$L51</f>
        <v>31.901847243549014</v>
      </c>
      <c r="K52" s="3">
        <v>0.0008495306357386954</v>
      </c>
      <c r="L52" s="10">
        <v>3885145</v>
      </c>
      <c r="M52" s="10">
        <f t="shared" si="16"/>
        <v>3300.549701787014</v>
      </c>
      <c r="N52" s="10">
        <f t="shared" si="17"/>
        <v>3881844.450298213</v>
      </c>
      <c r="O52" s="17">
        <f t="shared" si="6"/>
        <v>3316.88121734887</v>
      </c>
      <c r="P52" s="17">
        <f t="shared" si="7"/>
        <v>1737.3652446453225</v>
      </c>
      <c r="Q52" s="17">
        <f t="shared" si="8"/>
        <v>5054.246461994193</v>
      </c>
      <c r="R52" s="17">
        <v>2918.20410116825</v>
      </c>
      <c r="S52" s="17">
        <v>867.116883454208</v>
      </c>
      <c r="T52" s="11">
        <f t="shared" si="9"/>
        <v>3785.320984622458</v>
      </c>
      <c r="U52" s="14">
        <f t="shared" si="10"/>
        <v>12886.564477176877</v>
      </c>
      <c r="V52" s="14">
        <f t="shared" si="11"/>
        <v>6749.915893407552</v>
      </c>
      <c r="W52" s="14">
        <f t="shared" si="12"/>
        <v>19636.480370584428</v>
      </c>
      <c r="X52" s="14">
        <f t="shared" si="13"/>
        <v>11337.64607263332</v>
      </c>
      <c r="Y52" s="14">
        <f t="shared" si="14"/>
        <v>3368.8748241676994</v>
      </c>
      <c r="Z52" s="14">
        <f t="shared" si="15"/>
        <v>14706.52089680102</v>
      </c>
    </row>
    <row r="53" spans="1:26" ht="12.75">
      <c r="A53">
        <f t="shared" si="18"/>
        <v>49</v>
      </c>
      <c r="B53" s="7">
        <f>1000000*aggregate!B52*adjustments!$B$5/raw!$L52</f>
        <v>722.3233767275266</v>
      </c>
      <c r="C53" s="7">
        <f>1000000*aggregate!C52*adjustments!$C$5/raw!$L52</f>
        <v>2370.367506034593</v>
      </c>
      <c r="D53" s="7">
        <f>1000000*aggregate!D52*adjustments!$D$5/raw!$L52</f>
        <v>380.5714656859391</v>
      </c>
      <c r="E53" s="7">
        <f>1000000*aggregate!E52*adjustments!$E$5/raw!$L52</f>
        <v>207.91994864750865</v>
      </c>
      <c r="F53" s="7">
        <f>1000000*aggregate!F52*adjustments!$F$5/raw!$L52</f>
        <v>612.3635487418805</v>
      </c>
      <c r="G53" s="7">
        <f>1000000*aggregate!G52*adjustments!$G$5/raw!$L52</f>
        <v>934.2364504695271</v>
      </c>
      <c r="H53" s="7">
        <f t="shared" si="5"/>
        <v>5227.782296306975</v>
      </c>
      <c r="I53" s="8">
        <f>1000000*aggregate!I52*adjustments!$I$5/raw!$L52</f>
        <v>25.28319489277096</v>
      </c>
      <c r="J53" s="8">
        <f>1000000*aggregate!J52*adjustments!$J$5/raw!$L52</f>
        <v>39.12113296507516</v>
      </c>
      <c r="K53" s="3">
        <v>0.0011383536969558799</v>
      </c>
      <c r="L53" s="10">
        <v>3758544</v>
      </c>
      <c r="M53" s="10">
        <f t="shared" si="16"/>
        <v>4278.552457571341</v>
      </c>
      <c r="N53" s="10">
        <f t="shared" si="17"/>
        <v>3754265.4475424285</v>
      </c>
      <c r="O53" s="17">
        <f t="shared" si="6"/>
        <v>3498.5455433408297</v>
      </c>
      <c r="P53" s="17">
        <f t="shared" si="7"/>
        <v>1793.6410808239912</v>
      </c>
      <c r="Q53" s="17">
        <f t="shared" si="8"/>
        <v>5292.18662416482</v>
      </c>
      <c r="R53" s="17">
        <v>3028.75701532323</v>
      </c>
      <c r="S53" s="17">
        <v>875.106016654155</v>
      </c>
      <c r="T53" s="11">
        <f t="shared" si="9"/>
        <v>3903.863031977385</v>
      </c>
      <c r="U53" s="14">
        <f t="shared" si="10"/>
        <v>13149.437360650416</v>
      </c>
      <c r="V53" s="14">
        <f t="shared" si="11"/>
        <v>6741.478922484526</v>
      </c>
      <c r="W53" s="14">
        <f t="shared" si="12"/>
        <v>19890.916283134942</v>
      </c>
      <c r="X53" s="14">
        <f t="shared" si="13"/>
        <v>11383.716507401034</v>
      </c>
      <c r="Y53" s="14">
        <f t="shared" si="14"/>
        <v>3289.1244682593747</v>
      </c>
      <c r="Z53" s="14">
        <f t="shared" si="15"/>
        <v>14672.84097566041</v>
      </c>
    </row>
    <row r="54" spans="1:26" ht="12.75">
      <c r="A54">
        <f t="shared" si="18"/>
        <v>50</v>
      </c>
      <c r="B54" s="7">
        <f>1000000*aggregate!B53*adjustments!$B$5/raw!$L53</f>
        <v>754.0875291722572</v>
      </c>
      <c r="C54" s="7">
        <f>1000000*aggregate!C53*adjustments!$C$5/raw!$L53</f>
        <v>2491.7639898989355</v>
      </c>
      <c r="D54" s="7">
        <f>1000000*aggregate!D53*adjustments!$D$5/raw!$L53</f>
        <v>392.00334701713894</v>
      </c>
      <c r="E54" s="7">
        <f>1000000*aggregate!E53*adjustments!$E$5/raw!$L53</f>
        <v>226.98108009741156</v>
      </c>
      <c r="F54" s="7">
        <f>1000000*aggregate!F53*adjustments!$F$5/raw!$L53</f>
        <v>619.5629855640889</v>
      </c>
      <c r="G54" s="7">
        <f>1000000*aggregate!G53*adjustments!$G$5/raw!$L53</f>
        <v>960.062660504057</v>
      </c>
      <c r="H54" s="7">
        <f t="shared" si="5"/>
        <v>5444.461592253889</v>
      </c>
      <c r="I54" s="8">
        <f>1000000*aggregate!I53*adjustments!$I$5/raw!$L53</f>
        <v>28.475701797949046</v>
      </c>
      <c r="J54" s="8">
        <f>1000000*aggregate!J53*adjustments!$J$5/raw!$L53</f>
        <v>23.81447223002169</v>
      </c>
      <c r="K54" s="3">
        <v>0.0008190892166219775</v>
      </c>
      <c r="L54" s="10">
        <v>3808515</v>
      </c>
      <c r="M54" s="10">
        <f t="shared" si="16"/>
        <v>3119.5135678430506</v>
      </c>
      <c r="N54" s="10">
        <f t="shared" si="17"/>
        <v>3805395.486432157</v>
      </c>
      <c r="O54" s="17">
        <f t="shared" si="6"/>
        <v>3666.3305678862807</v>
      </c>
      <c r="P54" s="17">
        <f t="shared" si="7"/>
        <v>1830.4211983955793</v>
      </c>
      <c r="Q54" s="17">
        <f t="shared" si="8"/>
        <v>5496.75176628186</v>
      </c>
      <c r="R54" s="17">
        <v>3141.10670738973</v>
      </c>
      <c r="S54" s="17">
        <v>875.106016654155</v>
      </c>
      <c r="T54" s="11">
        <f t="shared" si="9"/>
        <v>4016.2127240438854</v>
      </c>
      <c r="U54" s="14">
        <f t="shared" si="10"/>
        <v>13963.274962753418</v>
      </c>
      <c r="V54" s="14">
        <f t="shared" si="11"/>
        <v>6971.186590407539</v>
      </c>
      <c r="W54" s="14">
        <f t="shared" si="12"/>
        <v>20934.461553160956</v>
      </c>
      <c r="X54" s="14">
        <f t="shared" si="13"/>
        <v>11962.952011694399</v>
      </c>
      <c r="Y54" s="14">
        <f t="shared" si="14"/>
        <v>3332.854391017599</v>
      </c>
      <c r="Z54" s="14">
        <f t="shared" si="15"/>
        <v>15295.806402711998</v>
      </c>
    </row>
    <row r="55" spans="1:26" ht="12.75">
      <c r="A55">
        <f t="shared" si="18"/>
        <v>51</v>
      </c>
      <c r="B55" s="7">
        <f>1000000*aggregate!B54*adjustments!$B$5/raw!$L54</f>
        <v>784.585164122202</v>
      </c>
      <c r="C55" s="7">
        <f>1000000*aggregate!C54*adjustments!$C$5/raw!$L54</f>
        <v>2617.5637865113204</v>
      </c>
      <c r="D55" s="7">
        <f>1000000*aggregate!D54*adjustments!$D$5/raw!$L54</f>
        <v>405.97387661870135</v>
      </c>
      <c r="E55" s="7">
        <f>1000000*aggregate!E54*adjustments!$E$5/raw!$L54</f>
        <v>247.4506732522662</v>
      </c>
      <c r="F55" s="7">
        <f>1000000*aggregate!F54*adjustments!$F$5/raw!$L54</f>
        <v>626.0899030157008</v>
      </c>
      <c r="G55" s="7">
        <f>1000000*aggregate!G54*adjustments!$G$5/raw!$L54</f>
        <v>983.5423379125182</v>
      </c>
      <c r="H55" s="7">
        <f t="shared" si="5"/>
        <v>5665.20574143271</v>
      </c>
      <c r="I55" s="8">
        <f>1000000*aggregate!I54*adjustments!$I$5/raw!$L54</f>
        <v>23.054896650151814</v>
      </c>
      <c r="J55" s="8">
        <f>1000000*aggregate!J54*adjustments!$J$5/raw!$L54</f>
        <v>86.17384906445352</v>
      </c>
      <c r="K55" s="3">
        <v>0.0021928935633064566</v>
      </c>
      <c r="L55" s="10">
        <v>3616997</v>
      </c>
      <c r="M55" s="10">
        <f t="shared" si="16"/>
        <v>7931.6894397987635</v>
      </c>
      <c r="N55" s="10">
        <f t="shared" si="17"/>
        <v>3609065.3105602013</v>
      </c>
      <c r="O55" s="17">
        <f t="shared" si="6"/>
        <v>3831.177723902376</v>
      </c>
      <c r="P55" s="17">
        <f t="shared" si="7"/>
        <v>1943.2567632449386</v>
      </c>
      <c r="Q55" s="17">
        <f t="shared" si="8"/>
        <v>5774.434487147315</v>
      </c>
      <c r="R55" s="17">
        <v>3259.01175717879</v>
      </c>
      <c r="S55" s="17">
        <v>904.488056079623</v>
      </c>
      <c r="T55" s="11">
        <f t="shared" si="9"/>
        <v>4163.499813258413</v>
      </c>
      <c r="U55" s="14">
        <f t="shared" si="10"/>
        <v>13857.358333821721</v>
      </c>
      <c r="V55" s="14">
        <f t="shared" si="11"/>
        <v>7028.753882886653</v>
      </c>
      <c r="W55" s="14">
        <f t="shared" si="12"/>
        <v>20886.112216708378</v>
      </c>
      <c r="X55" s="14">
        <f t="shared" si="13"/>
        <v>11787.835748680413</v>
      </c>
      <c r="Y55" s="14">
        <f t="shared" si="14"/>
        <v>3271.530585375828</v>
      </c>
      <c r="Z55" s="14">
        <f t="shared" si="15"/>
        <v>15059.36633405624</v>
      </c>
    </row>
    <row r="56" spans="1:26" ht="12.75">
      <c r="A56">
        <f t="shared" si="18"/>
        <v>52</v>
      </c>
      <c r="B56" s="7">
        <f>1000000*aggregate!B55*adjustments!$B$5/raw!$L55</f>
        <v>817.5363406577544</v>
      </c>
      <c r="C56" s="7">
        <f>1000000*aggregate!C55*adjustments!$C$5/raw!$L55</f>
        <v>2769.6645130168627</v>
      </c>
      <c r="D56" s="7">
        <f>1000000*aggregate!D55*adjustments!$D$5/raw!$L55</f>
        <v>423.08102644273384</v>
      </c>
      <c r="E56" s="7">
        <f>1000000*aggregate!E55*adjustments!$E$5/raw!$L55</f>
        <v>278.7126596534751</v>
      </c>
      <c r="F56" s="7">
        <f>1000000*aggregate!F55*adjustments!$F$5/raw!$L55</f>
        <v>636.4033529648292</v>
      </c>
      <c r="G56" s="7">
        <f>1000000*aggregate!G55*adjustments!$G$5/raw!$L55</f>
        <v>1008.1414127303461</v>
      </c>
      <c r="H56" s="7">
        <f t="shared" si="5"/>
        <v>5933.539305466002</v>
      </c>
      <c r="I56" s="8">
        <f>1000000*aggregate!I55*adjustments!$I$5/raw!$L55</f>
        <v>23.67775884754985</v>
      </c>
      <c r="J56" s="8">
        <f>1000000*aggregate!J55*adjustments!$J$5/raw!$L55</f>
        <v>60.90419706110672</v>
      </c>
      <c r="K56" s="3">
        <v>0.0016210215707977954</v>
      </c>
      <c r="L56" s="10">
        <v>3707436</v>
      </c>
      <c r="M56" s="10">
        <f t="shared" si="16"/>
        <v>6009.833728352295</v>
      </c>
      <c r="N56" s="10">
        <f t="shared" si="17"/>
        <v>3701426.166271648</v>
      </c>
      <c r="O56" s="17">
        <f t="shared" si="6"/>
        <v>4033.9596389649005</v>
      </c>
      <c r="P56" s="17">
        <f t="shared" si="7"/>
        <v>1984.1616224097572</v>
      </c>
      <c r="Q56" s="17">
        <f t="shared" si="8"/>
        <v>6018.1212613746575</v>
      </c>
      <c r="R56" s="17">
        <v>3369.71007582396</v>
      </c>
      <c r="S56" s="17">
        <v>964.568203027861</v>
      </c>
      <c r="T56" s="11">
        <f t="shared" si="9"/>
        <v>4334.278278851821</v>
      </c>
      <c r="U56" s="14">
        <f t="shared" si="10"/>
        <v>14955.647188045476</v>
      </c>
      <c r="V56" s="14">
        <f t="shared" si="11"/>
        <v>7356.15222874034</v>
      </c>
      <c r="W56" s="14">
        <f t="shared" si="12"/>
        <v>22311.799416785816</v>
      </c>
      <c r="X56" s="14">
        <f t="shared" si="13"/>
        <v>12492.984444672478</v>
      </c>
      <c r="Y56" s="14">
        <f t="shared" si="14"/>
        <v>3576.074880360801</v>
      </c>
      <c r="Z56" s="14">
        <f t="shared" si="15"/>
        <v>16069.059325033279</v>
      </c>
    </row>
    <row r="57" spans="1:26" ht="12.75">
      <c r="A57">
        <f t="shared" si="18"/>
        <v>53</v>
      </c>
      <c r="B57" s="7">
        <f>1000000*aggregate!B56*adjustments!$B$5/raw!$L56</f>
        <v>849.9168635141663</v>
      </c>
      <c r="C57" s="7">
        <f>1000000*aggregate!C56*adjustments!$C$5/raw!$L56</f>
        <v>2899.9619464474936</v>
      </c>
      <c r="D57" s="7">
        <f>1000000*aggregate!D56*adjustments!$D$5/raw!$L56</f>
        <v>446.9910977603862</v>
      </c>
      <c r="E57" s="7">
        <f>1000000*aggregate!E56*adjustments!$E$5/raw!$L56</f>
        <v>314.50382412617193</v>
      </c>
      <c r="F57" s="7">
        <f>1000000*aggregate!F56*adjustments!$F$5/raw!$L56</f>
        <v>649.1595864548225</v>
      </c>
      <c r="G57" s="7">
        <f>1000000*aggregate!G56*adjustments!$G$5/raw!$L56</f>
        <v>1032.6310915117763</v>
      </c>
      <c r="H57" s="7">
        <f t="shared" si="5"/>
        <v>6193.164409814817</v>
      </c>
      <c r="I57" s="8">
        <f>1000000*aggregate!I56*adjustments!$I$5/raw!$L56</f>
        <v>18.1207324298863</v>
      </c>
      <c r="J57" s="8">
        <f>1000000*aggregate!J56*adjustments!$J$5/raw!$L56</f>
        <v>66.74371681247865</v>
      </c>
      <c r="K57" s="3">
        <v>0.0017009951315463067</v>
      </c>
      <c r="L57" s="10">
        <v>3635040</v>
      </c>
      <c r="M57" s="10">
        <f t="shared" si="16"/>
        <v>6183.185342976087</v>
      </c>
      <c r="N57" s="10">
        <f t="shared" si="17"/>
        <v>3628856.814657024</v>
      </c>
      <c r="O57" s="17">
        <f t="shared" si="6"/>
        <v>4214.990640151933</v>
      </c>
      <c r="P57" s="17">
        <f t="shared" si="7"/>
        <v>2063.0382189052493</v>
      </c>
      <c r="Q57" s="17">
        <f t="shared" si="8"/>
        <v>6278.028859057182</v>
      </c>
      <c r="R57" s="17">
        <v>3462.03813141674</v>
      </c>
      <c r="S57" s="17">
        <v>1056.44457795634</v>
      </c>
      <c r="T57" s="11">
        <f t="shared" si="9"/>
        <v>4518.48270937308</v>
      </c>
      <c r="U57" s="14">
        <f t="shared" si="10"/>
        <v>15321.659576577882</v>
      </c>
      <c r="V57" s="14">
        <f t="shared" si="11"/>
        <v>7499.226447249337</v>
      </c>
      <c r="W57" s="14">
        <f t="shared" si="12"/>
        <v>22820.886023827217</v>
      </c>
      <c r="X57" s="14">
        <f t="shared" si="13"/>
        <v>12584.647089225105</v>
      </c>
      <c r="Y57" s="14">
        <f t="shared" si="14"/>
        <v>3840.218298654414</v>
      </c>
      <c r="Z57" s="14">
        <f t="shared" si="15"/>
        <v>16424.86538787952</v>
      </c>
    </row>
    <row r="58" spans="1:26" ht="12.75">
      <c r="A58">
        <f t="shared" si="18"/>
        <v>54</v>
      </c>
      <c r="B58" s="7">
        <f>1000000*aggregate!B57*adjustments!$B$5/raw!$L57</f>
        <v>882.9277497821942</v>
      </c>
      <c r="C58" s="7">
        <f>1000000*aggregate!C57*adjustments!$C$5/raw!$L57</f>
        <v>3051.8892184966767</v>
      </c>
      <c r="D58" s="7">
        <f>1000000*aggregate!D57*adjustments!$D$5/raw!$L57</f>
        <v>473.84373371238894</v>
      </c>
      <c r="E58" s="7">
        <f>1000000*aggregate!E57*adjustments!$E$5/raw!$L57</f>
        <v>358.17960897991964</v>
      </c>
      <c r="F58" s="7">
        <f>1000000*aggregate!F57*adjustments!$F$5/raw!$L57</f>
        <v>661.8645184187803</v>
      </c>
      <c r="G58" s="7">
        <f>1000000*aggregate!G57*adjustments!$G$5/raw!$L57</f>
        <v>1056.6053693704487</v>
      </c>
      <c r="H58" s="7">
        <f t="shared" si="5"/>
        <v>6485.31019876041</v>
      </c>
      <c r="I58" s="8">
        <f>1000000*aggregate!I57*adjustments!$I$5/raw!$L57</f>
        <v>27.330058303890386</v>
      </c>
      <c r="J58" s="8">
        <f>1000000*aggregate!J57*adjustments!$J$5/raw!$L57</f>
        <v>60.189228981247375</v>
      </c>
      <c r="K58" s="3">
        <v>0.0016398776507448366</v>
      </c>
      <c r="L58" s="10">
        <v>2817560</v>
      </c>
      <c r="M58" s="10">
        <f t="shared" si="16"/>
        <v>4620.453673632622</v>
      </c>
      <c r="N58" s="10">
        <f t="shared" si="17"/>
        <v>2812939.546326367</v>
      </c>
      <c r="O58" s="17">
        <f t="shared" si="6"/>
        <v>4435.990760295151</v>
      </c>
      <c r="P58" s="17">
        <f t="shared" si="7"/>
        <v>2136.838725750396</v>
      </c>
      <c r="Q58" s="17">
        <f t="shared" si="8"/>
        <v>6572.829486045546</v>
      </c>
      <c r="R58" s="17">
        <v>3535.4007165911</v>
      </c>
      <c r="S58" s="17">
        <v>1177.49180459541</v>
      </c>
      <c r="T58" s="11">
        <f t="shared" si="9"/>
        <v>4712.89252118651</v>
      </c>
      <c r="U58" s="14">
        <f t="shared" si="10"/>
        <v>12498.670126577206</v>
      </c>
      <c r="V58" s="14">
        <f t="shared" si="11"/>
        <v>6020.671320125285</v>
      </c>
      <c r="W58" s="14">
        <f t="shared" si="12"/>
        <v>18519.34144670249</v>
      </c>
      <c r="X58" s="14">
        <f t="shared" si="13"/>
        <v>9961.20364303842</v>
      </c>
      <c r="Y58" s="14">
        <f t="shared" si="14"/>
        <v>3317.6538089558435</v>
      </c>
      <c r="Z58" s="14">
        <f t="shared" si="15"/>
        <v>13278.857451994263</v>
      </c>
    </row>
    <row r="59" spans="1:26" ht="12.75">
      <c r="A59">
        <f t="shared" si="18"/>
        <v>55</v>
      </c>
      <c r="B59" s="7">
        <f>1000000*aggregate!B58*adjustments!$B$5/raw!$L58</f>
        <v>912.6104142854248</v>
      </c>
      <c r="C59" s="7">
        <f>1000000*aggregate!C58*adjustments!$C$5/raw!$L58</f>
        <v>3260.236585734192</v>
      </c>
      <c r="D59" s="7">
        <f>1000000*aggregate!D58*adjustments!$D$5/raw!$L58</f>
        <v>500.45281723425046</v>
      </c>
      <c r="E59" s="7">
        <f>1000000*aggregate!E58*adjustments!$E$5/raw!$L58</f>
        <v>396.27630638892583</v>
      </c>
      <c r="F59" s="7">
        <f>1000000*aggregate!F58*adjustments!$F$5/raw!$L58</f>
        <v>673.0833686902738</v>
      </c>
      <c r="G59" s="7">
        <f>1000000*aggregate!G58*adjustments!$G$5/raw!$L58</f>
        <v>1078.4603507850518</v>
      </c>
      <c r="H59" s="7">
        <f t="shared" si="5"/>
        <v>6821.119843118118</v>
      </c>
      <c r="I59" s="8">
        <f>1000000*aggregate!I58*adjustments!$I$5/raw!$L58</f>
        <v>29.726088080566313</v>
      </c>
      <c r="J59" s="8">
        <f>1000000*aggregate!J58*adjustments!$J$5/raw!$L58</f>
        <v>99.10194866006223</v>
      </c>
      <c r="K59" s="3">
        <v>0.002552845055679935</v>
      </c>
      <c r="L59" s="10">
        <v>2850600</v>
      </c>
      <c r="M59" s="10">
        <f t="shared" si="16"/>
        <v>7277.140115721222</v>
      </c>
      <c r="N59" s="10">
        <f t="shared" si="17"/>
        <v>2843322.859884279</v>
      </c>
      <c r="O59" s="17">
        <f t="shared" si="6"/>
        <v>4703.025905334433</v>
      </c>
      <c r="P59" s="17">
        <f t="shared" si="7"/>
        <v>2246.9219745243136</v>
      </c>
      <c r="Q59" s="17">
        <f t="shared" si="8"/>
        <v>6949.947879858747</v>
      </c>
      <c r="R59" s="17">
        <v>3624.73175997887</v>
      </c>
      <c r="S59" s="17">
        <v>1327.85823675273</v>
      </c>
      <c r="T59" s="11">
        <f t="shared" si="9"/>
        <v>4952.5899967316</v>
      </c>
      <c r="U59" s="14">
        <f t="shared" si="10"/>
        <v>13406.445645746337</v>
      </c>
      <c r="V59" s="14">
        <f t="shared" si="11"/>
        <v>6405.075780579008</v>
      </c>
      <c r="W59" s="14">
        <f t="shared" si="12"/>
        <v>19811.521426325344</v>
      </c>
      <c r="X59" s="14">
        <f t="shared" si="13"/>
        <v>10332.660354995765</v>
      </c>
      <c r="Y59" s="14">
        <f t="shared" si="14"/>
        <v>3785.1926896873315</v>
      </c>
      <c r="Z59" s="14">
        <f t="shared" si="15"/>
        <v>14117.8530446831</v>
      </c>
    </row>
    <row r="60" spans="1:26" ht="12.75">
      <c r="A60">
        <f t="shared" si="18"/>
        <v>56</v>
      </c>
      <c r="B60" s="7">
        <f>1000000*aggregate!B59*adjustments!$B$5/raw!$L59</f>
        <v>941.4924406528584</v>
      </c>
      <c r="C60" s="7">
        <f>1000000*aggregate!C59*adjustments!$C$5/raw!$L59</f>
        <v>3435.851658018345</v>
      </c>
      <c r="D60" s="7">
        <f>1000000*aggregate!D59*adjustments!$D$5/raw!$L59</f>
        <v>527.8252350970026</v>
      </c>
      <c r="E60" s="7">
        <f>1000000*aggregate!E59*adjustments!$E$5/raw!$L59</f>
        <v>433.19520939160157</v>
      </c>
      <c r="F60" s="7">
        <f>1000000*aggregate!F59*adjustments!$F$5/raw!$L59</f>
        <v>682.88520541898</v>
      </c>
      <c r="G60" s="7">
        <f>1000000*aggregate!G59*adjustments!$G$5/raw!$L59</f>
        <v>1101.998868483923</v>
      </c>
      <c r="H60" s="7">
        <f t="shared" si="5"/>
        <v>7123.24861706271</v>
      </c>
      <c r="I60" s="8">
        <f>1000000*aggregate!I59*adjustments!$I$5/raw!$L59</f>
        <v>27.037466368770648</v>
      </c>
      <c r="J60" s="8">
        <f>1000000*aggregate!J59*adjustments!$J$5/raw!$L59</f>
        <v>115.4431276504264</v>
      </c>
      <c r="K60" s="3">
        <v>0.002900624482578878</v>
      </c>
      <c r="L60" s="10">
        <v>2837452</v>
      </c>
      <c r="M60" s="10">
        <f t="shared" si="16"/>
        <v>8230.382739342402</v>
      </c>
      <c r="N60" s="10">
        <f t="shared" si="17"/>
        <v>2829221.6172606577</v>
      </c>
      <c r="O60" s="17">
        <f t="shared" si="6"/>
        <v>4932.206800136976</v>
      </c>
      <c r="P60" s="17">
        <f t="shared" si="7"/>
        <v>2333.522410944931</v>
      </c>
      <c r="Q60" s="17">
        <f t="shared" si="8"/>
        <v>7265.729211081907</v>
      </c>
      <c r="R60" s="17">
        <v>3727.81937934796</v>
      </c>
      <c r="S60" s="17">
        <v>1448.3489796091</v>
      </c>
      <c r="T60" s="11">
        <f t="shared" si="9"/>
        <v>5176.16835895706</v>
      </c>
      <c r="U60" s="14">
        <f t="shared" si="10"/>
        <v>13994.900049462263</v>
      </c>
      <c r="V60" s="14">
        <f t="shared" si="11"/>
        <v>6621.257831980516</v>
      </c>
      <c r="W60" s="14">
        <f t="shared" si="12"/>
        <v>20616.15788144278</v>
      </c>
      <c r="X60" s="14">
        <f t="shared" si="13"/>
        <v>10577.508553569627</v>
      </c>
      <c r="Y60" s="14">
        <f t="shared" si="14"/>
        <v>4109.6207088898</v>
      </c>
      <c r="Z60" s="14">
        <f t="shared" si="15"/>
        <v>14687.129262459428</v>
      </c>
    </row>
    <row r="61" spans="1:26" ht="12.75">
      <c r="A61">
        <f t="shared" si="18"/>
        <v>57</v>
      </c>
      <c r="B61" s="7">
        <f>1000000*aggregate!B60*adjustments!$B$5/raw!$L60</f>
        <v>968.6332795086114</v>
      </c>
      <c r="C61" s="7">
        <f>1000000*aggregate!C60*adjustments!$C$5/raw!$L60</f>
        <v>3556.2299743366225</v>
      </c>
      <c r="D61" s="7">
        <f>1000000*aggregate!D60*adjustments!$D$5/raw!$L60</f>
        <v>553.431889587865</v>
      </c>
      <c r="E61" s="7">
        <f>1000000*aggregate!E60*adjustments!$E$5/raw!$L60</f>
        <v>467.3553617862707</v>
      </c>
      <c r="F61" s="7">
        <f>1000000*aggregate!F60*adjustments!$F$5/raw!$L60</f>
        <v>690.7700720721945</v>
      </c>
      <c r="G61" s="7">
        <f>1000000*aggregate!G60*adjustments!$G$5/raw!$L60</f>
        <v>1128.1582453555652</v>
      </c>
      <c r="H61" s="7">
        <f t="shared" si="5"/>
        <v>7364.578822647129</v>
      </c>
      <c r="I61" s="8">
        <f>1000000*aggregate!I60*adjustments!$I$5/raw!$L60</f>
        <v>6.297229248781032</v>
      </c>
      <c r="J61" s="8">
        <f>1000000*aggregate!J60*adjustments!$J$5/raw!$L60</f>
        <v>81.76269384668578</v>
      </c>
      <c r="K61" s="3">
        <v>0.0019304824928279769</v>
      </c>
      <c r="L61" s="10">
        <v>2864020</v>
      </c>
      <c r="M61" s="10">
        <f t="shared" si="16"/>
        <v>5528.940469109182</v>
      </c>
      <c r="N61" s="10">
        <f t="shared" si="17"/>
        <v>2858491.059530891</v>
      </c>
      <c r="O61" s="17">
        <f t="shared" si="6"/>
        <v>5084.59237268188</v>
      </c>
      <c r="P61" s="17">
        <f t="shared" si="7"/>
        <v>2368.046373060716</v>
      </c>
      <c r="Q61" s="17">
        <f t="shared" si="8"/>
        <v>7452.638745742596</v>
      </c>
      <c r="R61" s="17">
        <v>3890.35192763576</v>
      </c>
      <c r="S61" s="17">
        <v>1538.0433755676</v>
      </c>
      <c r="T61" s="11">
        <f t="shared" si="9"/>
        <v>5428.3953032033605</v>
      </c>
      <c r="U61" s="14">
        <f t="shared" si="10"/>
        <v>14562.37424720836</v>
      </c>
      <c r="V61" s="14">
        <f t="shared" si="11"/>
        <v>6782.132173373352</v>
      </c>
      <c r="W61" s="14">
        <f t="shared" si="12"/>
        <v>21344.50642058171</v>
      </c>
      <c r="X61" s="14">
        <f t="shared" si="13"/>
        <v>11142.04572778737</v>
      </c>
      <c r="Y61" s="14">
        <f t="shared" si="14"/>
        <v>4404.986988493118</v>
      </c>
      <c r="Z61" s="14">
        <f t="shared" si="15"/>
        <v>15547.03271628049</v>
      </c>
    </row>
    <row r="62" spans="1:26" ht="12.75">
      <c r="A62">
        <f t="shared" si="18"/>
        <v>58</v>
      </c>
      <c r="B62" s="7">
        <f>1000000*aggregate!B61*adjustments!$B$5/raw!$L61</f>
        <v>993.5964258680988</v>
      </c>
      <c r="C62" s="7">
        <f>1000000*aggregate!C61*adjustments!$C$5/raw!$L61</f>
        <v>3704.6511935344242</v>
      </c>
      <c r="D62" s="7">
        <f>1000000*aggregate!D61*adjustments!$D$5/raw!$L61</f>
        <v>572.6509231299908</v>
      </c>
      <c r="E62" s="7">
        <f>1000000*aggregate!E61*adjustments!$E$5/raw!$L61</f>
        <v>492.55650768125884</v>
      </c>
      <c r="F62" s="7">
        <f>1000000*aggregate!F61*adjustments!$F$5/raw!$L61</f>
        <v>693.6815280213672</v>
      </c>
      <c r="G62" s="7">
        <f>1000000*aggregate!G61*adjustments!$G$5/raw!$L61</f>
        <v>1151.7420604698325</v>
      </c>
      <c r="H62" s="7">
        <f t="shared" si="5"/>
        <v>7608.878638704972</v>
      </c>
      <c r="I62" s="8">
        <f>1000000*aggregate!I61*adjustments!$I$5/raw!$L61</f>
        <v>20.14516390358325</v>
      </c>
      <c r="J62" s="8">
        <f>1000000*aggregate!J61*adjustments!$J$5/raw!$L61</f>
        <v>111.1364645426026</v>
      </c>
      <c r="K62" s="3">
        <v>0.002735699899625399</v>
      </c>
      <c r="L62" s="10">
        <v>2540152</v>
      </c>
      <c r="M62" s="10">
        <f t="shared" si="16"/>
        <v>6949.093571433257</v>
      </c>
      <c r="N62" s="10">
        <f t="shared" si="17"/>
        <v>2533202.9064285667</v>
      </c>
      <c r="O62" s="17">
        <f t="shared" si="6"/>
        <v>5291.043706436097</v>
      </c>
      <c r="P62" s="17">
        <f t="shared" si="7"/>
        <v>2449.116560715061</v>
      </c>
      <c r="Q62" s="17">
        <f t="shared" si="8"/>
        <v>7740.160267151157</v>
      </c>
      <c r="R62" s="17">
        <v>4094.28915624803</v>
      </c>
      <c r="S62" s="17">
        <v>1597.34544731662</v>
      </c>
      <c r="T62" s="11">
        <f t="shared" si="9"/>
        <v>5691.63460356465</v>
      </c>
      <c r="U62" s="14">
        <f t="shared" si="10"/>
        <v>13440.055252991064</v>
      </c>
      <c r="V62" s="14">
        <f t="shared" si="11"/>
        <v>6221.128329933484</v>
      </c>
      <c r="W62" s="14">
        <f t="shared" si="12"/>
        <v>19661.183582924546</v>
      </c>
      <c r="X62" s="14">
        <f t="shared" si="13"/>
        <v>10400.116788821744</v>
      </c>
      <c r="Y62" s="14">
        <f t="shared" si="14"/>
        <v>4057.5002326922067</v>
      </c>
      <c r="Z62" s="14">
        <f t="shared" si="15"/>
        <v>14457.617021513954</v>
      </c>
    </row>
    <row r="63" spans="1:26" ht="12.75">
      <c r="A63">
        <f t="shared" si="18"/>
        <v>59</v>
      </c>
      <c r="B63" s="7">
        <f>1000000*aggregate!B62*adjustments!$B$5/raw!$L62</f>
        <v>1015.6056368344103</v>
      </c>
      <c r="C63" s="7">
        <f>1000000*aggregate!C62*adjustments!$C$5/raw!$L62</f>
        <v>3827.6444226846074</v>
      </c>
      <c r="D63" s="7">
        <f>1000000*aggregate!D62*adjustments!$D$5/raw!$L62</f>
        <v>591.6006625484426</v>
      </c>
      <c r="E63" s="7">
        <f>1000000*aggregate!E62*adjustments!$E$5/raw!$L62</f>
        <v>514.0309866322215</v>
      </c>
      <c r="F63" s="7">
        <f>1000000*aggregate!F62*adjustments!$F$5/raw!$L62</f>
        <v>695.5256158291492</v>
      </c>
      <c r="G63" s="7">
        <f>1000000*aggregate!G62*adjustments!$G$5/raw!$L62</f>
        <v>1176.1184303518585</v>
      </c>
      <c r="H63" s="7">
        <f t="shared" si="5"/>
        <v>7820.525754880689</v>
      </c>
      <c r="I63" s="8">
        <f>1000000*aggregate!I62*adjustments!$I$5/raw!$L62</f>
        <v>30.254580743132035</v>
      </c>
      <c r="J63" s="8">
        <f>1000000*aggregate!J62*adjustments!$J$5/raw!$L62</f>
        <v>143.63469547874934</v>
      </c>
      <c r="K63" s="3">
        <v>0.003576331314152404</v>
      </c>
      <c r="L63" s="10">
        <v>2377013</v>
      </c>
      <c r="M63" s="10">
        <f t="shared" si="16"/>
        <v>8500.986026047349</v>
      </c>
      <c r="N63" s="10">
        <f t="shared" si="17"/>
        <v>2368512.0139739527</v>
      </c>
      <c r="O63" s="17">
        <f t="shared" si="6"/>
        <v>5465.105302810593</v>
      </c>
      <c r="P63" s="17">
        <f t="shared" si="7"/>
        <v>2529.309728291979</v>
      </c>
      <c r="Q63" s="17">
        <f t="shared" si="8"/>
        <v>7994.415031102571</v>
      </c>
      <c r="R63" s="17">
        <v>4353.10972803055</v>
      </c>
      <c r="S63" s="17">
        <v>1626.86129642989</v>
      </c>
      <c r="T63" s="11">
        <f t="shared" si="9"/>
        <v>5979.97102446044</v>
      </c>
      <c r="U63" s="14">
        <f t="shared" si="10"/>
        <v>12990.626351149715</v>
      </c>
      <c r="V63" s="14">
        <f t="shared" si="11"/>
        <v>6012.202105176501</v>
      </c>
      <c r="W63" s="14">
        <f t="shared" si="12"/>
        <v>19002.828456326217</v>
      </c>
      <c r="X63" s="14">
        <f t="shared" si="13"/>
        <v>10347.398413955081</v>
      </c>
      <c r="Y63" s="14">
        <f t="shared" si="14"/>
        <v>3867.0704508107024</v>
      </c>
      <c r="Z63" s="14">
        <f t="shared" si="15"/>
        <v>14214.468864765786</v>
      </c>
    </row>
    <row r="64" spans="1:26" ht="12.75">
      <c r="A64">
        <f t="shared" si="18"/>
        <v>60</v>
      </c>
      <c r="B64" s="7">
        <f>1000000*aggregate!B63*adjustments!$B$5/raw!$L63</f>
        <v>1038.391967216755</v>
      </c>
      <c r="C64" s="7">
        <f>1000000*aggregate!C63*adjustments!$C$5/raw!$L63</f>
        <v>3844.2079484681267</v>
      </c>
      <c r="D64" s="7">
        <f>1000000*aggregate!D63*adjustments!$D$5/raw!$L63</f>
        <v>612.841976183438</v>
      </c>
      <c r="E64" s="7">
        <f>1000000*aggregate!E63*adjustments!$E$5/raw!$L63</f>
        <v>553.926882342127</v>
      </c>
      <c r="F64" s="7">
        <f>1000000*aggregate!F63*adjustments!$F$5/raw!$L63</f>
        <v>702.1334413271716</v>
      </c>
      <c r="G64" s="7">
        <f>1000000*aggregate!G63*adjustments!$G$5/raw!$L63</f>
        <v>1198.9984405489597</v>
      </c>
      <c r="H64" s="7">
        <f t="shared" si="5"/>
        <v>7950.500656086577</v>
      </c>
      <c r="I64" s="8">
        <f>1000000*aggregate!I63*adjustments!$I$5/raw!$L63</f>
        <v>32.600747195392145</v>
      </c>
      <c r="J64" s="8">
        <f>1000000*aggregate!J63*adjustments!$J$5/raw!$L63</f>
        <v>116.39921949254253</v>
      </c>
      <c r="K64" s="3">
        <v>0.002976115853156196</v>
      </c>
      <c r="L64" s="10">
        <v>2319944</v>
      </c>
      <c r="M64" s="10">
        <f t="shared" si="16"/>
        <v>6904.422116834598</v>
      </c>
      <c r="N64" s="10">
        <f t="shared" si="17"/>
        <v>2313039.5778831653</v>
      </c>
      <c r="O64" s="17">
        <f t="shared" si="6"/>
        <v>5528.04263906371</v>
      </c>
      <c r="P64" s="17">
        <f t="shared" si="7"/>
        <v>2571.457983710801</v>
      </c>
      <c r="Q64" s="17">
        <f t="shared" si="8"/>
        <v>8099.500622774511</v>
      </c>
      <c r="R64" s="17">
        <v>4633.09339171759</v>
      </c>
      <c r="S64" s="17">
        <v>1626.86129642989</v>
      </c>
      <c r="T64" s="11">
        <f t="shared" si="9"/>
        <v>6259.95468814748</v>
      </c>
      <c r="U64" s="14">
        <f t="shared" si="10"/>
        <v>12824.74935224002</v>
      </c>
      <c r="V64" s="14">
        <f t="shared" si="11"/>
        <v>5965.63852056197</v>
      </c>
      <c r="W64" s="14">
        <f t="shared" si="12"/>
        <v>18790.38787280199</v>
      </c>
      <c r="X64" s="14">
        <f t="shared" si="13"/>
        <v>10748.517215554872</v>
      </c>
      <c r="Y64" s="14">
        <f t="shared" si="14"/>
        <v>3774.2271034847445</v>
      </c>
      <c r="Z64" s="14">
        <f t="shared" si="15"/>
        <v>14522.744319039617</v>
      </c>
    </row>
    <row r="65" spans="1:26" ht="12.75">
      <c r="A65">
        <f t="shared" si="18"/>
        <v>61</v>
      </c>
      <c r="B65" s="7">
        <f>1000000*aggregate!B64*adjustments!$B$5/raw!$L64</f>
        <v>1058.5561753498741</v>
      </c>
      <c r="C65" s="7">
        <f>1000000*aggregate!C64*adjustments!$C$5/raw!$L64</f>
        <v>3855.055783660045</v>
      </c>
      <c r="D65" s="7">
        <f>1000000*aggregate!D64*adjustments!$D$5/raw!$L64</f>
        <v>630.3058769823971</v>
      </c>
      <c r="E65" s="7">
        <f>1000000*aggregate!E64*adjustments!$E$5/raw!$L64</f>
        <v>660.0515573236811</v>
      </c>
      <c r="F65" s="7">
        <f>1000000*aggregate!F64*adjustments!$F$5/raw!$L64</f>
        <v>709.6005530955484</v>
      </c>
      <c r="G65" s="7">
        <f>1000000*aggregate!G64*adjustments!$G$5/raw!$L64</f>
        <v>1216.3104365789582</v>
      </c>
      <c r="H65" s="7">
        <f t="shared" si="5"/>
        <v>8129.880382990503</v>
      </c>
      <c r="I65" s="8">
        <f>1000000*aggregate!I64*adjustments!$I$5/raw!$L64</f>
        <v>34.494949695302935</v>
      </c>
      <c r="J65" s="8">
        <f>1000000*aggregate!J64*adjustments!$J$5/raw!$L64</f>
        <v>155.92106272195437</v>
      </c>
      <c r="K65" s="3">
        <v>0.003898175577513525</v>
      </c>
      <c r="L65" s="10">
        <v>2221227</v>
      </c>
      <c r="M65" s="10">
        <f t="shared" si="16"/>
        <v>8658.732843513635</v>
      </c>
      <c r="N65" s="10">
        <f t="shared" si="17"/>
        <v>2212568.2671564864</v>
      </c>
      <c r="O65" s="17">
        <f t="shared" si="6"/>
        <v>5578.412785687619</v>
      </c>
      <c r="P65" s="17">
        <f t="shared" si="7"/>
        <v>2741.883609720142</v>
      </c>
      <c r="Q65" s="17">
        <f t="shared" si="8"/>
        <v>8320.29639540776</v>
      </c>
      <c r="R65" s="17">
        <v>4859.25998825498</v>
      </c>
      <c r="S65" s="17">
        <v>1843.30587866066</v>
      </c>
      <c r="T65" s="11">
        <f t="shared" si="9"/>
        <v>6702.56586691564</v>
      </c>
      <c r="U65" s="14">
        <f t="shared" si="10"/>
        <v>12390.921096714554</v>
      </c>
      <c r="V65" s="14">
        <f t="shared" si="11"/>
        <v>6090.345904767842</v>
      </c>
      <c r="W65" s="14">
        <f t="shared" si="12"/>
        <v>18481.267001482396</v>
      </c>
      <c r="X65" s="14">
        <f t="shared" si="13"/>
        <v>10793.519485931645</v>
      </c>
      <c r="Y65" s="14">
        <f t="shared" si="14"/>
        <v>4094.4007869397815</v>
      </c>
      <c r="Z65" s="14">
        <f t="shared" si="15"/>
        <v>14887.920272871426</v>
      </c>
    </row>
    <row r="66" spans="1:26" ht="12.75">
      <c r="A66">
        <f t="shared" si="18"/>
        <v>62</v>
      </c>
      <c r="B66" s="7">
        <f>1000000*aggregate!B65*adjustments!$B$5/raw!$L65</f>
        <v>1080.9781569091301</v>
      </c>
      <c r="C66" s="7">
        <f>1000000*aggregate!C65*adjustments!$C$5/raw!$L65</f>
        <v>3787.998893156564</v>
      </c>
      <c r="D66" s="7">
        <f>1000000*aggregate!D65*adjustments!$D$5/raw!$L65</f>
        <v>648.4914023956292</v>
      </c>
      <c r="E66" s="7">
        <f>1000000*aggregate!E65*adjustments!$E$5/raw!$L65</f>
        <v>892.5828051075649</v>
      </c>
      <c r="F66" s="7">
        <f>1000000*aggregate!F65*adjustments!$F$5/raw!$L65</f>
        <v>719.0343645473389</v>
      </c>
      <c r="G66" s="7">
        <f>1000000*aggregate!G65*adjustments!$G$5/raw!$L65</f>
        <v>1229.3353233799103</v>
      </c>
      <c r="H66" s="7">
        <f t="shared" si="5"/>
        <v>8358.420945496136</v>
      </c>
      <c r="I66" s="8">
        <f>1000000*aggregate!I65*adjustments!$I$5/raw!$L65</f>
        <v>44.00818602821799</v>
      </c>
      <c r="J66" s="8">
        <f>1000000*aggregate!J65*adjustments!$J$5/raw!$L65</f>
        <v>131.14960272831394</v>
      </c>
      <c r="K66" s="3">
        <v>0.0034233949544425135</v>
      </c>
      <c r="L66" s="10">
        <v>2171072</v>
      </c>
      <c r="M66" s="10">
        <f t="shared" si="16"/>
        <v>7432.436930531417</v>
      </c>
      <c r="N66" s="10">
        <f t="shared" si="17"/>
        <v>2163639.5630694684</v>
      </c>
      <c r="O66" s="17">
        <f t="shared" si="6"/>
        <v>5561.476638489541</v>
      </c>
      <c r="P66" s="17">
        <f t="shared" si="7"/>
        <v>2972.102095763128</v>
      </c>
      <c r="Q66" s="17">
        <f t="shared" si="8"/>
        <v>8533.57873425267</v>
      </c>
      <c r="R66" s="17">
        <v>4944.75811091225</v>
      </c>
      <c r="S66" s="17">
        <v>2265.67226912899</v>
      </c>
      <c r="T66" s="11">
        <f t="shared" si="9"/>
        <v>7210.43038004124</v>
      </c>
      <c r="U66" s="14">
        <f t="shared" si="10"/>
        <v>12074.366208478765</v>
      </c>
      <c r="V66" s="14">
        <f t="shared" si="11"/>
        <v>6452.647641252646</v>
      </c>
      <c r="W66" s="14">
        <f t="shared" si="12"/>
        <v>18527.01384973141</v>
      </c>
      <c r="X66" s="14">
        <f t="shared" si="13"/>
        <v>10735.425881374482</v>
      </c>
      <c r="Y66" s="14">
        <f t="shared" si="14"/>
        <v>4918.937624682415</v>
      </c>
      <c r="Z66" s="14">
        <f t="shared" si="15"/>
        <v>15654.363506056894</v>
      </c>
    </row>
    <row r="67" spans="1:26" ht="12.75">
      <c r="A67">
        <f t="shared" si="18"/>
        <v>63</v>
      </c>
      <c r="B67" s="7">
        <f>1000000*aggregate!B66*adjustments!$B$5/raw!$L66</f>
        <v>1099.4675117671652</v>
      </c>
      <c r="C67" s="7">
        <f>1000000*aggregate!C66*adjustments!$C$5/raw!$L66</f>
        <v>3587.3445664242363</v>
      </c>
      <c r="D67" s="7">
        <f>1000000*aggregate!D66*adjustments!$D$5/raw!$L66</f>
        <v>663.4630657191942</v>
      </c>
      <c r="E67" s="7">
        <f>1000000*aggregate!E66*adjustments!$E$5/raw!$L66</f>
        <v>1256.1202777464748</v>
      </c>
      <c r="F67" s="7">
        <f>1000000*aggregate!F66*adjustments!$F$5/raw!$L66</f>
        <v>723.3418083476369</v>
      </c>
      <c r="G67" s="7">
        <f>1000000*aggregate!G66*adjustments!$G$5/raw!$L66</f>
        <v>1237.671459279793</v>
      </c>
      <c r="H67" s="7">
        <f t="shared" si="5"/>
        <v>8567.4086892845</v>
      </c>
      <c r="I67" s="8">
        <f>1000000*aggregate!I66*adjustments!$I$5/raw!$L66</f>
        <v>94.78988304399283</v>
      </c>
      <c r="J67" s="8">
        <f>1000000*aggregate!J66*adjustments!$J$5/raw!$L66</f>
        <v>258.9000535185745</v>
      </c>
      <c r="K67" s="3">
        <v>0.006834349882158716</v>
      </c>
      <c r="L67" s="10">
        <v>2053151</v>
      </c>
      <c r="M67" s="10">
        <f t="shared" si="16"/>
        <v>14031.95229490405</v>
      </c>
      <c r="N67" s="10">
        <f t="shared" si="17"/>
        <v>2039119.047705096</v>
      </c>
      <c r="O67" s="17">
        <f t="shared" si="6"/>
        <v>5445.065026954589</v>
      </c>
      <c r="P67" s="17">
        <f t="shared" si="7"/>
        <v>3476.0335988924794</v>
      </c>
      <c r="Q67" s="17">
        <f t="shared" si="8"/>
        <v>8921.098625847068</v>
      </c>
      <c r="R67" s="17">
        <v>4925.44318647519</v>
      </c>
      <c r="S67" s="17">
        <v>2908.70814708822</v>
      </c>
      <c r="T67" s="11">
        <f t="shared" si="9"/>
        <v>7834.15133356341</v>
      </c>
      <c r="U67" s="14">
        <f t="shared" si="10"/>
        <v>11179.540705156842</v>
      </c>
      <c r="V67" s="14">
        <f t="shared" si="11"/>
        <v>7136.821859599693</v>
      </c>
      <c r="W67" s="14">
        <f t="shared" si="12"/>
        <v>18316.36256475653</v>
      </c>
      <c r="X67" s="14">
        <f t="shared" si="13"/>
        <v>10112.678603754723</v>
      </c>
      <c r="Y67" s="14">
        <f t="shared" si="14"/>
        <v>5972.017040902326</v>
      </c>
      <c r="Z67" s="14">
        <f t="shared" si="15"/>
        <v>16084.69564465705</v>
      </c>
    </row>
    <row r="68" spans="1:26" ht="12.75">
      <c r="A68">
        <f t="shared" si="18"/>
        <v>64</v>
      </c>
      <c r="B68" s="7">
        <f>1000000*aggregate!B67*adjustments!$B$5/raw!$L67</f>
        <v>1124.6824007616246</v>
      </c>
      <c r="C68" s="7">
        <f>1000000*aggregate!C67*adjustments!$C$5/raw!$L67</f>
        <v>3298.4956539535183</v>
      </c>
      <c r="D68" s="7">
        <f>1000000*aggregate!D67*adjustments!$D$5/raw!$L67</f>
        <v>683.0690449495188</v>
      </c>
      <c r="E68" s="7">
        <f>1000000*aggregate!E67*adjustments!$E$5/raw!$L67</f>
        <v>1748.2494655416913</v>
      </c>
      <c r="F68" s="7">
        <f>1000000*aggregate!F67*adjustments!$F$5/raw!$L67</f>
        <v>724.4598519727648</v>
      </c>
      <c r="G68" s="7">
        <f>1000000*aggregate!G67*adjustments!$G$5/raw!$L67</f>
        <v>1251.6077742878042</v>
      </c>
      <c r="H68" s="7">
        <f t="shared" si="5"/>
        <v>8830.564191466921</v>
      </c>
      <c r="I68" s="8">
        <f>1000000*aggregate!I67*adjustments!$I$5/raw!$L67</f>
        <v>28.8158788698959</v>
      </c>
      <c r="J68" s="8">
        <f>1000000*aggregate!J67*adjustments!$J$5/raw!$L67</f>
        <v>226.02593585580146</v>
      </c>
      <c r="K68" s="3">
        <v>0.005446617347557774</v>
      </c>
      <c r="L68" s="10">
        <v>2040053</v>
      </c>
      <c r="M68" s="10">
        <f aca="true" t="shared" si="19" ref="M68:M94">L68*K68</f>
        <v>11111.388059737279</v>
      </c>
      <c r="N68" s="10">
        <f aca="true" t="shared" si="20" ref="N68:N94">L68-M68</f>
        <v>2028941.6119402626</v>
      </c>
      <c r="O68" s="17">
        <f t="shared" si="6"/>
        <v>5135.062978534557</v>
      </c>
      <c r="P68" s="17">
        <f t="shared" si="7"/>
        <v>3950.3430276580616</v>
      </c>
      <c r="Q68" s="17">
        <f t="shared" si="8"/>
        <v>9085.40600619262</v>
      </c>
      <c r="R68" s="17">
        <v>4754.59957203679</v>
      </c>
      <c r="S68" s="17">
        <v>3756.0213563752</v>
      </c>
      <c r="T68" s="11">
        <f t="shared" si="9"/>
        <v>8510.62092841199</v>
      </c>
      <c r="U68" s="14">
        <f t="shared" si="10"/>
        <v>10475.800634548359</v>
      </c>
      <c r="V68" s="14">
        <f t="shared" si="11"/>
        <v>8058.9091446029115</v>
      </c>
      <c r="W68" s="14">
        <f t="shared" si="12"/>
        <v>18534.70977915127</v>
      </c>
      <c r="X68" s="14">
        <f t="shared" si="13"/>
        <v>9699.63512073237</v>
      </c>
      <c r="Y68" s="14">
        <f t="shared" si="14"/>
        <v>7662.482636137296</v>
      </c>
      <c r="Z68" s="14">
        <f t="shared" si="15"/>
        <v>17362.117756869666</v>
      </c>
    </row>
    <row r="69" spans="1:26" ht="12.75">
      <c r="A69">
        <f aca="true" t="shared" si="21" ref="A69:A94">A68+1</f>
        <v>65</v>
      </c>
      <c r="B69" s="7">
        <f>1000000*aggregate!B68*adjustments!$B$5/raw!$L68</f>
        <v>1148.6100216943632</v>
      </c>
      <c r="C69" s="7">
        <f>1000000*aggregate!C68*adjustments!$C$5/raw!$L68</f>
        <v>2949.611206131467</v>
      </c>
      <c r="D69" s="7">
        <f>1000000*aggregate!D68*adjustments!$D$5/raw!$L68</f>
        <v>701.022241336643</v>
      </c>
      <c r="E69" s="7">
        <f>1000000*aggregate!E68*adjustments!$E$5/raw!$L68</f>
        <v>2333.6925251989996</v>
      </c>
      <c r="F69" s="7">
        <f>1000000*aggregate!F68*adjustments!$F$5/raw!$L68</f>
        <v>712.4689543540786</v>
      </c>
      <c r="G69" s="7">
        <f>1000000*aggregate!G68*adjustments!$G$5/raw!$L68</f>
        <v>1264.8688064011349</v>
      </c>
      <c r="H69" s="7">
        <f aca="true" t="shared" si="22" ref="H69:H94">SUM(B69:G69)</f>
        <v>9110.273755116687</v>
      </c>
      <c r="I69" s="8">
        <f>1000000*aggregate!I68*adjustments!$I$5/raw!$L68</f>
        <v>107.3166200180369</v>
      </c>
      <c r="J69" s="8">
        <f>1000000*aggregate!J68*adjustments!$J$5/raw!$L68</f>
        <v>229.67797629500365</v>
      </c>
      <c r="K69" s="3">
        <v>0.006286839402970076</v>
      </c>
      <c r="L69" s="10">
        <v>2029911</v>
      </c>
      <c r="M69" s="10">
        <f t="shared" si="19"/>
        <v>12761.724459322391</v>
      </c>
      <c r="N69" s="10">
        <f t="shared" si="20"/>
        <v>2017149.2755406776</v>
      </c>
      <c r="O69" s="17">
        <f aca="true" t="shared" si="23" ref="O69:O94">SUM(B69:D69)+I69</f>
        <v>4906.56008918051</v>
      </c>
      <c r="P69" s="17">
        <f aca="true" t="shared" si="24" ref="P69:P94">SUM(E69:G69)+J69</f>
        <v>4540.708262249217</v>
      </c>
      <c r="Q69" s="17">
        <f aca="true" t="shared" si="25" ref="Q69:Q94">O69+P69</f>
        <v>9447.268351429728</v>
      </c>
      <c r="R69" s="17">
        <v>4456.66547690485</v>
      </c>
      <c r="S69" s="17">
        <v>4810.15803243463</v>
      </c>
      <c r="T69" s="11">
        <f aca="true" t="shared" si="26" ref="T69:T94">R69+S69</f>
        <v>9266.82350933948</v>
      </c>
      <c r="U69" s="14">
        <f aca="true" t="shared" si="27" ref="U69:U94">O69*$L69/1000000</f>
        <v>9959.880297188498</v>
      </c>
      <c r="V69" s="14">
        <f aca="true" t="shared" si="28" ref="V69:V94">P69*$L69/1000000</f>
        <v>9217.23364933057</v>
      </c>
      <c r="W69" s="14">
        <f aca="true" t="shared" si="29" ref="W69:W94">Q69*$L69/1000000</f>
        <v>19177.113946519068</v>
      </c>
      <c r="X69" s="14">
        <f aca="true" t="shared" si="30" ref="X69:X94">R69*$L69/1000000</f>
        <v>9046.6342748894</v>
      </c>
      <c r="Y69" s="14">
        <f aca="true" t="shared" si="31" ref="Y69:Y94">S69*$L69/1000000</f>
        <v>9764.19270177741</v>
      </c>
      <c r="Z69" s="14">
        <f aca="true" t="shared" si="32" ref="Z69:Z94">T69*$L69/1000000</f>
        <v>18810.826976666813</v>
      </c>
    </row>
    <row r="70" spans="1:26" ht="12.75">
      <c r="A70">
        <f t="shared" si="21"/>
        <v>66</v>
      </c>
      <c r="B70" s="7">
        <f>1000000*aggregate!B69*adjustments!$B$5/raw!$L69</f>
        <v>1172.2048627608867</v>
      </c>
      <c r="C70" s="7">
        <f>1000000*aggregate!C69*adjustments!$C$5/raw!$L69</f>
        <v>2522.5564134453384</v>
      </c>
      <c r="D70" s="7">
        <f>1000000*aggregate!D69*adjustments!$D$5/raw!$L69</f>
        <v>720.3336028368095</v>
      </c>
      <c r="E70" s="7">
        <f>1000000*aggregate!E69*adjustments!$E$5/raw!$L69</f>
        <v>2936.786098971202</v>
      </c>
      <c r="F70" s="7">
        <f>1000000*aggregate!F69*adjustments!$F$5/raw!$L69</f>
        <v>699.2176158705096</v>
      </c>
      <c r="G70" s="7">
        <f>1000000*aggregate!G69*adjustments!$G$5/raw!$L69</f>
        <v>1280.294746529799</v>
      </c>
      <c r="H70" s="7">
        <f t="shared" si="22"/>
        <v>9331.393340414545</v>
      </c>
      <c r="I70" s="8">
        <f>1000000*aggregate!I69*adjustments!$I$5/raw!$L69</f>
        <v>71.1578275348353</v>
      </c>
      <c r="J70" s="8">
        <f>1000000*aggregate!J69*adjustments!$J$5/raw!$L69</f>
        <v>288.4079367371227</v>
      </c>
      <c r="K70" s="3">
        <v>0.007281346860367902</v>
      </c>
      <c r="L70" s="10">
        <v>1860320</v>
      </c>
      <c r="M70" s="10">
        <f t="shared" si="19"/>
        <v>13545.635191279616</v>
      </c>
      <c r="N70" s="10">
        <f t="shared" si="20"/>
        <v>1846774.3648087203</v>
      </c>
      <c r="O70" s="17">
        <f t="shared" si="23"/>
        <v>4486.25270657787</v>
      </c>
      <c r="P70" s="17">
        <f t="shared" si="24"/>
        <v>5204.706398108633</v>
      </c>
      <c r="Q70" s="17">
        <f t="shared" si="25"/>
        <v>9690.959104686503</v>
      </c>
      <c r="R70" s="17">
        <v>4197.38701425534</v>
      </c>
      <c r="S70" s="17">
        <v>5648.60263273676</v>
      </c>
      <c r="T70" s="11">
        <f t="shared" si="26"/>
        <v>9845.9896469921</v>
      </c>
      <c r="U70" s="14">
        <f t="shared" si="27"/>
        <v>8345.865635100943</v>
      </c>
      <c r="V70" s="14">
        <f t="shared" si="28"/>
        <v>9682.41940652945</v>
      </c>
      <c r="W70" s="14">
        <f t="shared" si="29"/>
        <v>18028.285041630395</v>
      </c>
      <c r="X70" s="14">
        <f t="shared" si="30"/>
        <v>7808.483010359493</v>
      </c>
      <c r="Y70" s="14">
        <f t="shared" si="31"/>
        <v>10508.208449732849</v>
      </c>
      <c r="Z70" s="14">
        <f t="shared" si="32"/>
        <v>18316.691460092345</v>
      </c>
    </row>
    <row r="71" spans="1:26" ht="12.75">
      <c r="A71">
        <f t="shared" si="21"/>
        <v>67</v>
      </c>
      <c r="B71" s="7">
        <f>1000000*aggregate!B70*adjustments!$B$5/raw!$L70</f>
        <v>1198.674625024465</v>
      </c>
      <c r="C71" s="7">
        <f>1000000*aggregate!C70*adjustments!$C$5/raw!$L70</f>
        <v>2175.567671997347</v>
      </c>
      <c r="D71" s="7">
        <f>1000000*aggregate!D70*adjustments!$D$5/raw!$L70</f>
        <v>745.4860418627393</v>
      </c>
      <c r="E71" s="7">
        <f>1000000*aggregate!E70*adjustments!$E$5/raw!$L70</f>
        <v>3451.7047349209206</v>
      </c>
      <c r="F71" s="7">
        <f>1000000*aggregate!F70*adjustments!$F$5/raw!$L70</f>
        <v>693.7267821494935</v>
      </c>
      <c r="G71" s="7">
        <f>1000000*aggregate!G70*adjustments!$G$5/raw!$L70</f>
        <v>1300.254311020885</v>
      </c>
      <c r="H71" s="7">
        <f t="shared" si="22"/>
        <v>9565.41416697585</v>
      </c>
      <c r="I71" s="8">
        <f>1000000*aggregate!I70*adjustments!$I$5/raw!$L70</f>
        <v>104.20574183905171</v>
      </c>
      <c r="J71" s="8">
        <f>1000000*aggregate!J70*adjustments!$J$5/raw!$L70</f>
        <v>252.62195138760075</v>
      </c>
      <c r="K71" s="3">
        <v>0.006781543763722176</v>
      </c>
      <c r="L71" s="10">
        <v>1896451</v>
      </c>
      <c r="M71" s="10">
        <f t="shared" si="19"/>
        <v>12860.865452254684</v>
      </c>
      <c r="N71" s="10">
        <f t="shared" si="20"/>
        <v>1883590.1345477453</v>
      </c>
      <c r="O71" s="17">
        <f t="shared" si="23"/>
        <v>4223.934080723603</v>
      </c>
      <c r="P71" s="17">
        <f t="shared" si="24"/>
        <v>5698.3077794789</v>
      </c>
      <c r="Q71" s="17">
        <f t="shared" si="25"/>
        <v>9922.241860202503</v>
      </c>
      <c r="R71" s="17">
        <v>4004.76892387803</v>
      </c>
      <c r="S71" s="17">
        <v>6271.8678981224</v>
      </c>
      <c r="T71" s="11">
        <f t="shared" si="26"/>
        <v>10276.63682200043</v>
      </c>
      <c r="U71" s="14">
        <f t="shared" si="27"/>
        <v>8010.484011322358</v>
      </c>
      <c r="V71" s="14">
        <f t="shared" si="28"/>
        <v>10806.561486700539</v>
      </c>
      <c r="W71" s="14">
        <f t="shared" si="29"/>
        <v>18817.045498022897</v>
      </c>
      <c r="X71" s="14">
        <f t="shared" si="30"/>
        <v>7594.848030457414</v>
      </c>
      <c r="Y71" s="14">
        <f t="shared" si="31"/>
        <v>11894.290147262123</v>
      </c>
      <c r="Z71" s="14">
        <f t="shared" si="32"/>
        <v>19489.138177719535</v>
      </c>
    </row>
    <row r="72" spans="1:26" ht="12.75">
      <c r="A72">
        <f t="shared" si="21"/>
        <v>68</v>
      </c>
      <c r="B72" s="7">
        <f>1000000*aggregate!B71*adjustments!$B$5/raw!$L71</f>
        <v>1222.4126749545426</v>
      </c>
      <c r="C72" s="7">
        <f>1000000*aggregate!C71*adjustments!$C$5/raw!$L71</f>
        <v>1884.7137625879845</v>
      </c>
      <c r="D72" s="7">
        <f>1000000*aggregate!D71*adjustments!$D$5/raw!$L71</f>
        <v>773.9086749774492</v>
      </c>
      <c r="E72" s="7">
        <f>1000000*aggregate!E71*adjustments!$E$5/raw!$L71</f>
        <v>3870.60733644998</v>
      </c>
      <c r="F72" s="7">
        <f>1000000*aggregate!F71*adjustments!$F$5/raw!$L71</f>
        <v>689.3969226627084</v>
      </c>
      <c r="G72" s="7">
        <f>1000000*aggregate!G71*adjustments!$G$5/raw!$L71</f>
        <v>1316.9949053852497</v>
      </c>
      <c r="H72" s="7">
        <f t="shared" si="22"/>
        <v>9758.034277017916</v>
      </c>
      <c r="I72" s="8">
        <f>1000000*aggregate!I71*adjustments!$I$5/raw!$L71</f>
        <v>95.59228716438264</v>
      </c>
      <c r="J72" s="8">
        <f>1000000*aggregate!J71*adjustments!$J$5/raw!$L71</f>
        <v>344.8752075122903</v>
      </c>
      <c r="K72" s="3">
        <v>0.008808197302768755</v>
      </c>
      <c r="L72" s="10">
        <v>1864515</v>
      </c>
      <c r="M72" s="10">
        <f t="shared" si="19"/>
        <v>16423.015993971883</v>
      </c>
      <c r="N72" s="10">
        <f t="shared" si="20"/>
        <v>1848091.9840060282</v>
      </c>
      <c r="O72" s="17">
        <f t="shared" si="23"/>
        <v>3976.627399684359</v>
      </c>
      <c r="P72" s="17">
        <f t="shared" si="24"/>
        <v>6221.874372010228</v>
      </c>
      <c r="Q72" s="17">
        <f t="shared" si="25"/>
        <v>10198.501771694588</v>
      </c>
      <c r="R72" s="17">
        <v>3859.81654883777</v>
      </c>
      <c r="S72" s="17">
        <v>6687.78836890264</v>
      </c>
      <c r="T72" s="11">
        <f t="shared" si="26"/>
        <v>10547.60491774041</v>
      </c>
      <c r="U72" s="14">
        <f t="shared" si="27"/>
        <v>7414.481436122483</v>
      </c>
      <c r="V72" s="14">
        <f t="shared" si="28"/>
        <v>11600.778094728652</v>
      </c>
      <c r="W72" s="14">
        <f t="shared" si="29"/>
        <v>19015.259530851134</v>
      </c>
      <c r="X72" s="14">
        <f t="shared" si="30"/>
        <v>7196.685852556255</v>
      </c>
      <c r="Y72" s="14">
        <f t="shared" si="31"/>
        <v>12469.481730644506</v>
      </c>
      <c r="Z72" s="14">
        <f t="shared" si="32"/>
        <v>19666.16758320076</v>
      </c>
    </row>
    <row r="73" spans="1:26" ht="12.75">
      <c r="A73">
        <f t="shared" si="21"/>
        <v>69</v>
      </c>
      <c r="B73" s="7">
        <f>1000000*aggregate!B72*adjustments!$B$5/raw!$L72</f>
        <v>1248.1573634638398</v>
      </c>
      <c r="C73" s="7">
        <f>1000000*aggregate!C72*adjustments!$C$5/raw!$L72</f>
        <v>1692.1030922550992</v>
      </c>
      <c r="D73" s="7">
        <f>1000000*aggregate!D72*adjustments!$D$5/raw!$L72</f>
        <v>801.819068205654</v>
      </c>
      <c r="E73" s="7">
        <f>1000000*aggregate!E72*adjustments!$E$5/raw!$L72</f>
        <v>4213.834893312918</v>
      </c>
      <c r="F73" s="7">
        <f>1000000*aggregate!F72*adjustments!$F$5/raw!$L72</f>
        <v>695.644795302371</v>
      </c>
      <c r="G73" s="7">
        <f>1000000*aggregate!G72*adjustments!$G$5/raw!$L72</f>
        <v>1334.2452544983137</v>
      </c>
      <c r="H73" s="7">
        <f t="shared" si="22"/>
        <v>9985.804467038195</v>
      </c>
      <c r="I73" s="8">
        <f>1000000*aggregate!I72*adjustments!$I$5/raw!$L72</f>
        <v>95.11671169375533</v>
      </c>
      <c r="J73" s="8">
        <f>1000000*aggregate!J72*adjustments!$J$5/raw!$L72</f>
        <v>364.3582531850665</v>
      </c>
      <c r="K73" s="3">
        <v>0.009249158737465136</v>
      </c>
      <c r="L73" s="10">
        <v>1882348</v>
      </c>
      <c r="M73" s="10">
        <f t="shared" si="19"/>
        <v>17410.135451150025</v>
      </c>
      <c r="N73" s="10">
        <f t="shared" si="20"/>
        <v>1864937.8645488499</v>
      </c>
      <c r="O73" s="17">
        <f t="shared" si="23"/>
        <v>3837.196235618348</v>
      </c>
      <c r="P73" s="17">
        <f t="shared" si="24"/>
        <v>6608.083196298669</v>
      </c>
      <c r="Q73" s="17">
        <f t="shared" si="25"/>
        <v>10445.279431917017</v>
      </c>
      <c r="R73" s="17">
        <v>3794.11115890463</v>
      </c>
      <c r="S73" s="17">
        <v>6896.78934287569</v>
      </c>
      <c r="T73" s="11">
        <f t="shared" si="26"/>
        <v>10690.90050178032</v>
      </c>
      <c r="U73" s="14">
        <f t="shared" si="27"/>
        <v>7222.938659723726</v>
      </c>
      <c r="V73" s="14">
        <f t="shared" si="28"/>
        <v>12438.712188386406</v>
      </c>
      <c r="W73" s="14">
        <f t="shared" si="29"/>
        <v>19661.650848110134</v>
      </c>
      <c r="X73" s="14">
        <f t="shared" si="30"/>
        <v>7141.837551741813</v>
      </c>
      <c r="Y73" s="14">
        <f t="shared" si="31"/>
        <v>12982.157625983367</v>
      </c>
      <c r="Z73" s="14">
        <f t="shared" si="32"/>
        <v>20123.99517772518</v>
      </c>
    </row>
    <row r="74" spans="1:26" ht="12.75">
      <c r="A74">
        <f t="shared" si="21"/>
        <v>70</v>
      </c>
      <c r="B74" s="7">
        <f>1000000*aggregate!B73*adjustments!$B$5/raw!$L73</f>
        <v>1271.236849458531</v>
      </c>
      <c r="C74" s="7">
        <f>1000000*aggregate!C73*adjustments!$C$5/raw!$L73</f>
        <v>1570.3850574647367</v>
      </c>
      <c r="D74" s="7">
        <f>1000000*aggregate!D73*adjustments!$D$5/raw!$L73</f>
        <v>829.4130508301404</v>
      </c>
      <c r="E74" s="7">
        <f>1000000*aggregate!E73*adjustments!$E$5/raw!$L73</f>
        <v>4492.860440101908</v>
      </c>
      <c r="F74" s="7">
        <f>1000000*aggregate!F73*adjustments!$F$5/raw!$L73</f>
        <v>706.6050727981635</v>
      </c>
      <c r="G74" s="7">
        <f>1000000*aggregate!G73*adjustments!$G$5/raw!$L73</f>
        <v>1352.3335720031566</v>
      </c>
      <c r="H74" s="7">
        <f t="shared" si="22"/>
        <v>10222.834042656637</v>
      </c>
      <c r="I74" s="8">
        <f>1000000*aggregate!I73*adjustments!$I$5/raw!$L73</f>
        <v>92.8783138245564</v>
      </c>
      <c r="J74" s="8">
        <f>1000000*aggregate!J73*adjustments!$J$5/raw!$L73</f>
        <v>437.0091829527894</v>
      </c>
      <c r="K74" s="3">
        <v>0.010888990978452534</v>
      </c>
      <c r="L74" s="10">
        <v>1875175</v>
      </c>
      <c r="M74" s="10">
        <f t="shared" si="19"/>
        <v>20418.76365801973</v>
      </c>
      <c r="N74" s="10">
        <f t="shared" si="20"/>
        <v>1854756.2363419803</v>
      </c>
      <c r="O74" s="17">
        <f t="shared" si="23"/>
        <v>3763.913271577964</v>
      </c>
      <c r="P74" s="17">
        <f t="shared" si="24"/>
        <v>6988.808267856018</v>
      </c>
      <c r="Q74" s="17">
        <f t="shared" si="25"/>
        <v>10752.721539433982</v>
      </c>
      <c r="R74" s="17">
        <v>3785.12682497107</v>
      </c>
      <c r="S74" s="17">
        <v>6896.78934287569</v>
      </c>
      <c r="T74" s="11">
        <f t="shared" si="26"/>
        <v>10681.91616784676</v>
      </c>
      <c r="U74" s="14">
        <f t="shared" si="27"/>
        <v>7057.996069031209</v>
      </c>
      <c r="V74" s="14">
        <f t="shared" si="28"/>
        <v>13105.23854367691</v>
      </c>
      <c r="W74" s="14">
        <f t="shared" si="29"/>
        <v>20163.23461270812</v>
      </c>
      <c r="X74" s="14">
        <f t="shared" si="30"/>
        <v>7097.7751940151265</v>
      </c>
      <c r="Y74" s="14">
        <f t="shared" si="31"/>
        <v>12932.686956026922</v>
      </c>
      <c r="Z74" s="14">
        <f t="shared" si="32"/>
        <v>20030.46215004205</v>
      </c>
    </row>
    <row r="75" spans="1:26" ht="12.75">
      <c r="A75">
        <f t="shared" si="21"/>
        <v>71</v>
      </c>
      <c r="B75" s="7">
        <f>1000000*aggregate!B74*adjustments!$B$5/raw!$L74</f>
        <v>1297.4499177907483</v>
      </c>
      <c r="C75" s="7">
        <f>1000000*aggregate!C74*adjustments!$C$5/raw!$L74</f>
        <v>1535.7793952320405</v>
      </c>
      <c r="D75" s="7">
        <f>1000000*aggregate!D74*adjustments!$D$5/raw!$L74</f>
        <v>858.1404604950427</v>
      </c>
      <c r="E75" s="7">
        <f>1000000*aggregate!E74*adjustments!$E$5/raw!$L74</f>
        <v>4762.42595439206</v>
      </c>
      <c r="F75" s="7">
        <f>1000000*aggregate!F74*adjustments!$F$5/raw!$L74</f>
        <v>714.4660191030098</v>
      </c>
      <c r="G75" s="7">
        <f>1000000*aggregate!G74*adjustments!$G$5/raw!$L74</f>
        <v>1372.923245986124</v>
      </c>
      <c r="H75" s="7">
        <f t="shared" si="22"/>
        <v>10541.184992999024</v>
      </c>
      <c r="I75" s="8">
        <f>1000000*aggregate!I74*adjustments!$I$5/raw!$L74</f>
        <v>189.69504998617063</v>
      </c>
      <c r="J75" s="8">
        <f>1000000*aggregate!J74*adjustments!$J$5/raw!$L74</f>
        <v>438.4906341944343</v>
      </c>
      <c r="K75" s="3">
        <v>0.011856131715993085</v>
      </c>
      <c r="L75" s="10">
        <v>1788269</v>
      </c>
      <c r="M75" s="10">
        <f t="shared" si="19"/>
        <v>21201.952807627236</v>
      </c>
      <c r="N75" s="10">
        <f t="shared" si="20"/>
        <v>1767067.0471923728</v>
      </c>
      <c r="O75" s="17">
        <f t="shared" si="23"/>
        <v>3881.064823504002</v>
      </c>
      <c r="P75" s="17">
        <f t="shared" si="24"/>
        <v>7288.305853675628</v>
      </c>
      <c r="Q75" s="17">
        <f t="shared" si="25"/>
        <v>11169.37067717963</v>
      </c>
      <c r="R75" s="17">
        <v>3726.43571147698</v>
      </c>
      <c r="S75" s="17">
        <v>7076.37715108561</v>
      </c>
      <c r="T75" s="11">
        <f t="shared" si="26"/>
        <v>10802.81286256259</v>
      </c>
      <c r="U75" s="14">
        <f t="shared" si="27"/>
        <v>6940.387910862679</v>
      </c>
      <c r="V75" s="14">
        <f t="shared" si="28"/>
        <v>13033.451420646661</v>
      </c>
      <c r="W75" s="14">
        <f t="shared" si="29"/>
        <v>19973.839331509338</v>
      </c>
      <c r="X75" s="14">
        <f t="shared" si="30"/>
        <v>6663.869463327228</v>
      </c>
      <c r="Y75" s="14">
        <f t="shared" si="31"/>
        <v>12654.465891594713</v>
      </c>
      <c r="Z75" s="14">
        <f t="shared" si="32"/>
        <v>19318.33535492194</v>
      </c>
    </row>
    <row r="76" spans="1:26" ht="12.75">
      <c r="A76">
        <f t="shared" si="21"/>
        <v>72</v>
      </c>
      <c r="B76" s="7">
        <f>1000000*aggregate!B75*adjustments!$B$5/raw!$L75</f>
        <v>1323.6417534451011</v>
      </c>
      <c r="C76" s="7">
        <f>1000000*aggregate!C75*adjustments!$C$5/raw!$L75</f>
        <v>1523.572388417164</v>
      </c>
      <c r="D76" s="7">
        <f>1000000*aggregate!D75*adjustments!$D$5/raw!$L75</f>
        <v>883.1356241945216</v>
      </c>
      <c r="E76" s="7">
        <f>1000000*aggregate!E75*adjustments!$E$5/raw!$L75</f>
        <v>5038.1992298673895</v>
      </c>
      <c r="F76" s="7">
        <f>1000000*aggregate!F75*adjustments!$F$5/raw!$L75</f>
        <v>715.8132680261111</v>
      </c>
      <c r="G76" s="7">
        <f>1000000*aggregate!G75*adjustments!$G$5/raw!$L75</f>
        <v>1395.2518284355356</v>
      </c>
      <c r="H76" s="7">
        <f t="shared" si="22"/>
        <v>10879.614092385822</v>
      </c>
      <c r="I76" s="8">
        <f>1000000*aggregate!I75*adjustments!$I$5/raw!$L75</f>
        <v>121.21518742236641</v>
      </c>
      <c r="J76" s="8">
        <f>1000000*aggregate!J75*adjustments!$J$5/raw!$L75</f>
        <v>487.31962518511546</v>
      </c>
      <c r="K76" s="3">
        <v>0.012312661928885884</v>
      </c>
      <c r="L76" s="10">
        <v>1791696</v>
      </c>
      <c r="M76" s="10">
        <f t="shared" si="19"/>
        <v>22060.547127337122</v>
      </c>
      <c r="N76" s="10">
        <f t="shared" si="20"/>
        <v>1769635.4528726628</v>
      </c>
      <c r="O76" s="17">
        <f t="shared" si="23"/>
        <v>3851.564953479153</v>
      </c>
      <c r="P76" s="17">
        <f t="shared" si="24"/>
        <v>7636.583951514152</v>
      </c>
      <c r="Q76" s="17">
        <f t="shared" si="25"/>
        <v>11488.148904993304</v>
      </c>
      <c r="R76" s="17">
        <v>3654.89826556592</v>
      </c>
      <c r="S76" s="17">
        <v>7432.08404922108</v>
      </c>
      <c r="T76" s="11">
        <f t="shared" si="26"/>
        <v>11086.982314787001</v>
      </c>
      <c r="U76" s="14">
        <f t="shared" si="27"/>
        <v>6900.833520888785</v>
      </c>
      <c r="V76" s="14">
        <f t="shared" si="28"/>
        <v>13682.4369195921</v>
      </c>
      <c r="W76" s="14">
        <f t="shared" si="29"/>
        <v>20583.270440480883</v>
      </c>
      <c r="X76" s="14">
        <f t="shared" si="30"/>
        <v>6548.466602821397</v>
      </c>
      <c r="Y76" s="14">
        <f t="shared" si="31"/>
        <v>13316.035262653211</v>
      </c>
      <c r="Z76" s="14">
        <f t="shared" si="32"/>
        <v>19864.50186547461</v>
      </c>
    </row>
    <row r="77" spans="1:26" ht="12.75">
      <c r="A77">
        <f t="shared" si="21"/>
        <v>73</v>
      </c>
      <c r="B77" s="7">
        <f>1000000*aggregate!B76*adjustments!$B$5/raw!$L76</f>
        <v>1343.7099514359638</v>
      </c>
      <c r="C77" s="7">
        <f>1000000*aggregate!C76*adjustments!$C$5/raw!$L76</f>
        <v>1525.9866359515008</v>
      </c>
      <c r="D77" s="7">
        <f>1000000*aggregate!D76*adjustments!$D$5/raw!$L76</f>
        <v>903.26402574219</v>
      </c>
      <c r="E77" s="7">
        <f>1000000*aggregate!E76*adjustments!$E$5/raw!$L76</f>
        <v>5293.133777087707</v>
      </c>
      <c r="F77" s="7">
        <f>1000000*aggregate!F76*adjustments!$F$5/raw!$L76</f>
        <v>718.9869867115817</v>
      </c>
      <c r="G77" s="7">
        <f>1000000*aggregate!G76*adjustments!$G$5/raw!$L76</f>
        <v>1412.0729330083343</v>
      </c>
      <c r="H77" s="7">
        <f t="shared" si="22"/>
        <v>11197.154309937278</v>
      </c>
      <c r="I77" s="8">
        <f>1000000*aggregate!I76*adjustments!$I$5/raw!$L76</f>
        <v>342.7352192343907</v>
      </c>
      <c r="J77" s="8">
        <f>1000000*aggregate!J76*adjustments!$J$5/raw!$L76</f>
        <v>603.2572661238864</v>
      </c>
      <c r="K77" s="3">
        <v>0.017099304629883162</v>
      </c>
      <c r="L77" s="10">
        <v>1725168</v>
      </c>
      <c r="M77" s="10">
        <f t="shared" si="19"/>
        <v>29499.173169726277</v>
      </c>
      <c r="N77" s="10">
        <f t="shared" si="20"/>
        <v>1695668.8268302737</v>
      </c>
      <c r="O77" s="17">
        <f t="shared" si="23"/>
        <v>4115.695832364046</v>
      </c>
      <c r="P77" s="17">
        <f t="shared" si="24"/>
        <v>8027.450962931509</v>
      </c>
      <c r="Q77" s="17">
        <f t="shared" si="25"/>
        <v>12143.146795295554</v>
      </c>
      <c r="R77" s="17">
        <v>3591.20546034355</v>
      </c>
      <c r="S77" s="17">
        <v>7962.58755586525</v>
      </c>
      <c r="T77" s="11">
        <f t="shared" si="26"/>
        <v>11553.7930162088</v>
      </c>
      <c r="U77" s="14">
        <f t="shared" si="27"/>
        <v>7100.2667477278155</v>
      </c>
      <c r="V77" s="14">
        <f t="shared" si="28"/>
        <v>13848.701522818625</v>
      </c>
      <c r="W77" s="14">
        <f t="shared" si="29"/>
        <v>20948.96827054644</v>
      </c>
      <c r="X77" s="14">
        <f t="shared" si="30"/>
        <v>6195.432741609961</v>
      </c>
      <c r="Y77" s="14">
        <f t="shared" si="31"/>
        <v>13736.801248576941</v>
      </c>
      <c r="Z77" s="14">
        <f t="shared" si="32"/>
        <v>19932.2339901869</v>
      </c>
    </row>
    <row r="78" spans="1:26" ht="12.75">
      <c r="A78">
        <f t="shared" si="21"/>
        <v>74</v>
      </c>
      <c r="B78" s="7">
        <f>1000000*aggregate!B77*adjustments!$B$5/raw!$L77</f>
        <v>1369.2274531635944</v>
      </c>
      <c r="C78" s="7">
        <f>1000000*aggregate!C77*adjustments!$C$5/raw!$L77</f>
        <v>1522.4427782639864</v>
      </c>
      <c r="D78" s="7">
        <f>1000000*aggregate!D77*adjustments!$D$5/raw!$L77</f>
        <v>928.9667740164784</v>
      </c>
      <c r="E78" s="7">
        <f>1000000*aggregate!E77*adjustments!$E$5/raw!$L77</f>
        <v>5532.2368894317915</v>
      </c>
      <c r="F78" s="7">
        <f>1000000*aggregate!F77*adjustments!$F$5/raw!$L77</f>
        <v>733.2280435736496</v>
      </c>
      <c r="G78" s="7">
        <f>1000000*aggregate!G77*adjustments!$G$5/raw!$L77</f>
        <v>1426.6661577500383</v>
      </c>
      <c r="H78" s="7">
        <f t="shared" si="22"/>
        <v>11512.76809619954</v>
      </c>
      <c r="I78" s="8">
        <f>1000000*aggregate!I77*adjustments!$I$5/raw!$L77</f>
        <v>308.2974477394927</v>
      </c>
      <c r="J78" s="8">
        <f>1000000*aggregate!J77*adjustments!$J$5/raw!$L77</f>
        <v>662.3512710363503</v>
      </c>
      <c r="K78" s="3">
        <v>0.018118726931197985</v>
      </c>
      <c r="L78" s="10">
        <v>1677133</v>
      </c>
      <c r="M78" s="10">
        <f t="shared" si="19"/>
        <v>30387.51485430087</v>
      </c>
      <c r="N78" s="10">
        <f t="shared" si="20"/>
        <v>1646745.4851456992</v>
      </c>
      <c r="O78" s="17">
        <f t="shared" si="23"/>
        <v>4128.934453183552</v>
      </c>
      <c r="P78" s="17">
        <f t="shared" si="24"/>
        <v>8354.48236179183</v>
      </c>
      <c r="Q78" s="17">
        <f t="shared" si="25"/>
        <v>12483.416814975382</v>
      </c>
      <c r="R78" s="17">
        <v>3549.72528046571</v>
      </c>
      <c r="S78" s="17">
        <v>8665.91408699357</v>
      </c>
      <c r="T78" s="11">
        <f t="shared" si="26"/>
        <v>12215.63936745928</v>
      </c>
      <c r="U78" s="14">
        <f t="shared" si="27"/>
        <v>6924.77222627109</v>
      </c>
      <c r="V78" s="14">
        <f t="shared" si="28"/>
        <v>14011.578066879018</v>
      </c>
      <c r="W78" s="14">
        <f t="shared" si="29"/>
        <v>20936.35029315011</v>
      </c>
      <c r="X78" s="14">
        <f t="shared" si="30"/>
        <v>5953.361408803298</v>
      </c>
      <c r="Y78" s="14">
        <f t="shared" si="31"/>
        <v>14533.890490461788</v>
      </c>
      <c r="Z78" s="14">
        <f t="shared" si="32"/>
        <v>20487.251899265084</v>
      </c>
    </row>
    <row r="79" spans="1:26" ht="12.75">
      <c r="A79">
        <f t="shared" si="21"/>
        <v>75</v>
      </c>
      <c r="B79" s="7">
        <f>1000000*aggregate!B78*adjustments!$B$5/raw!$L78</f>
        <v>1389.456934718054</v>
      </c>
      <c r="C79" s="7">
        <f>1000000*aggregate!C78*adjustments!$C$5/raw!$L78</f>
        <v>1521.6218725485712</v>
      </c>
      <c r="D79" s="7">
        <f>1000000*aggregate!D78*adjustments!$D$5/raw!$L78</f>
        <v>950.3122931105681</v>
      </c>
      <c r="E79" s="7">
        <f>1000000*aggregate!E78*adjustments!$E$5/raw!$L78</f>
        <v>5720.155747578974</v>
      </c>
      <c r="F79" s="7">
        <f>1000000*aggregate!F78*adjustments!$F$5/raw!$L78</f>
        <v>747.9494621464618</v>
      </c>
      <c r="G79" s="7">
        <f>1000000*aggregate!G78*adjustments!$G$5/raw!$L78</f>
        <v>1429.8303329739426</v>
      </c>
      <c r="H79" s="7">
        <f t="shared" si="22"/>
        <v>11759.326643076573</v>
      </c>
      <c r="I79" s="8">
        <f>1000000*aggregate!I78*adjustments!$I$5/raw!$L78</f>
        <v>379.5413176600905</v>
      </c>
      <c r="J79" s="8">
        <f>1000000*aggregate!J78*adjustments!$J$5/raw!$L78</f>
        <v>882.8047287693731</v>
      </c>
      <c r="K79" s="3">
        <v>0.02384689420762993</v>
      </c>
      <c r="L79" s="10">
        <v>1651641</v>
      </c>
      <c r="M79" s="10">
        <f t="shared" si="19"/>
        <v>39386.508195984105</v>
      </c>
      <c r="N79" s="10">
        <f t="shared" si="20"/>
        <v>1612254.4918040158</v>
      </c>
      <c r="O79" s="17">
        <f t="shared" si="23"/>
        <v>4240.932418037284</v>
      </c>
      <c r="P79" s="17">
        <f t="shared" si="24"/>
        <v>8780.740271468752</v>
      </c>
      <c r="Q79" s="17">
        <f t="shared" si="25"/>
        <v>13021.672689506036</v>
      </c>
      <c r="R79" s="17">
        <v>3544.01909106675</v>
      </c>
      <c r="S79" s="17">
        <v>9548.26893749773</v>
      </c>
      <c r="T79" s="11">
        <f t="shared" si="26"/>
        <v>13092.28802856448</v>
      </c>
      <c r="U79" s="14">
        <f t="shared" si="27"/>
        <v>7004.497859859518</v>
      </c>
      <c r="V79" s="14">
        <f t="shared" si="28"/>
        <v>14502.630642708922</v>
      </c>
      <c r="W79" s="14">
        <f t="shared" si="29"/>
        <v>21507.12850256844</v>
      </c>
      <c r="X79" s="14">
        <f t="shared" si="30"/>
        <v>5853.447235588578</v>
      </c>
      <c r="Y79" s="14">
        <f t="shared" si="31"/>
        <v>15770.31245619769</v>
      </c>
      <c r="Z79" s="14">
        <f t="shared" si="32"/>
        <v>21623.759691786265</v>
      </c>
    </row>
    <row r="80" spans="1:26" ht="12.75">
      <c r="A80">
        <f t="shared" si="21"/>
        <v>76</v>
      </c>
      <c r="B80" s="7">
        <f>1000000*aggregate!B79*adjustments!$B$5/raw!$L79</f>
        <v>1415.273912852898</v>
      </c>
      <c r="C80" s="7">
        <f>1000000*aggregate!C79*adjustments!$C$5/raw!$L79</f>
        <v>1517.6759395045149</v>
      </c>
      <c r="D80" s="7">
        <f>1000000*aggregate!D79*adjustments!$D$5/raw!$L79</f>
        <v>976.1172047205092</v>
      </c>
      <c r="E80" s="7">
        <f>1000000*aggregate!E79*adjustments!$E$5/raw!$L79</f>
        <v>5878.419117353931</v>
      </c>
      <c r="F80" s="7">
        <f>1000000*aggregate!F79*adjustments!$F$5/raw!$L79</f>
        <v>771.6564292037804</v>
      </c>
      <c r="G80" s="7">
        <f>1000000*aggregate!G79*adjustments!$G$5/raw!$L79</f>
        <v>1432.9693703884016</v>
      </c>
      <c r="H80" s="7">
        <f t="shared" si="22"/>
        <v>11992.111974024036</v>
      </c>
      <c r="I80" s="8">
        <f>1000000*aggregate!I79*adjustments!$I$5/raw!$L79</f>
        <v>508.6896979893897</v>
      </c>
      <c r="J80" s="8">
        <f>1000000*aggregate!J79*adjustments!$J$5/raw!$L79</f>
        <v>933.7526123642169</v>
      </c>
      <c r="K80" s="3">
        <v>0.026256912239545755</v>
      </c>
      <c r="L80" s="10">
        <v>1556567</v>
      </c>
      <c r="M80" s="10">
        <f t="shared" si="19"/>
        <v>40870.64311397302</v>
      </c>
      <c r="N80" s="10">
        <f t="shared" si="20"/>
        <v>1515696.356886027</v>
      </c>
      <c r="O80" s="17">
        <f t="shared" si="23"/>
        <v>4417.756755067312</v>
      </c>
      <c r="P80" s="17">
        <f t="shared" si="24"/>
        <v>9016.79752931033</v>
      </c>
      <c r="Q80" s="17">
        <f t="shared" si="25"/>
        <v>13434.554284377642</v>
      </c>
      <c r="R80" s="17">
        <v>3628.13250289272</v>
      </c>
      <c r="S80" s="17">
        <v>10252.5614398209</v>
      </c>
      <c r="T80" s="11">
        <f t="shared" si="26"/>
        <v>13880.69394271362</v>
      </c>
      <c r="U80" s="14">
        <f t="shared" si="27"/>
        <v>6876.5343789648605</v>
      </c>
      <c r="V80" s="14">
        <f t="shared" si="28"/>
        <v>14035.249479805992</v>
      </c>
      <c r="W80" s="14">
        <f t="shared" si="29"/>
        <v>20911.783858770854</v>
      </c>
      <c r="X80" s="14">
        <f t="shared" si="30"/>
        <v>5647.431325630213</v>
      </c>
      <c r="Y80" s="14">
        <f t="shared" si="31"/>
        <v>15958.798802697698</v>
      </c>
      <c r="Z80" s="14">
        <f t="shared" si="32"/>
        <v>21606.230128327912</v>
      </c>
    </row>
    <row r="81" spans="1:26" ht="12.75">
      <c r="A81">
        <f t="shared" si="21"/>
        <v>77</v>
      </c>
      <c r="B81" s="7">
        <f>1000000*aggregate!B80*adjustments!$B$5/raw!$L80</f>
        <v>1443.1156284711183</v>
      </c>
      <c r="C81" s="7">
        <f>1000000*aggregate!C80*adjustments!$C$5/raw!$L80</f>
        <v>1491.8288929635526</v>
      </c>
      <c r="D81" s="7">
        <f>1000000*aggregate!D80*adjustments!$D$5/raw!$L80</f>
        <v>1005.3976814163241</v>
      </c>
      <c r="E81" s="7">
        <f>1000000*aggregate!E80*adjustments!$E$5/raw!$L80</f>
        <v>6025.76995124196</v>
      </c>
      <c r="F81" s="7">
        <f>1000000*aggregate!F80*adjustments!$F$5/raw!$L80</f>
        <v>803.9743194538311</v>
      </c>
      <c r="G81" s="7">
        <f>1000000*aggregate!G80*adjustments!$G$5/raw!$L80</f>
        <v>1431.449038698109</v>
      </c>
      <c r="H81" s="7">
        <f t="shared" si="22"/>
        <v>12201.535512244896</v>
      </c>
      <c r="I81" s="8">
        <f>1000000*aggregate!I80*adjustments!$I$5/raw!$L80</f>
        <v>587.4219209808095</v>
      </c>
      <c r="J81" s="8">
        <f>1000000*aggregate!J80*adjustments!$J$5/raw!$L80</f>
        <v>974.3037992217731</v>
      </c>
      <c r="K81" s="3">
        <v>0.027943189435266018</v>
      </c>
      <c r="L81" s="10">
        <v>1460781</v>
      </c>
      <c r="M81" s="10">
        <f t="shared" si="19"/>
        <v>40818.88020643733</v>
      </c>
      <c r="N81" s="10">
        <f t="shared" si="20"/>
        <v>1419962.1197935627</v>
      </c>
      <c r="O81" s="17">
        <f t="shared" si="23"/>
        <v>4527.764123831805</v>
      </c>
      <c r="P81" s="17">
        <f t="shared" si="24"/>
        <v>9235.497108615673</v>
      </c>
      <c r="Q81" s="17">
        <f t="shared" si="25"/>
        <v>13763.261232447478</v>
      </c>
      <c r="R81" s="17">
        <v>3747.54841468135</v>
      </c>
      <c r="S81" s="17">
        <v>10786.1057544052</v>
      </c>
      <c r="T81" s="11">
        <f t="shared" si="26"/>
        <v>14533.65416908655</v>
      </c>
      <c r="U81" s="14">
        <f t="shared" si="27"/>
        <v>6614.071804575147</v>
      </c>
      <c r="V81" s="14">
        <f t="shared" si="28"/>
        <v>13491.038701820711</v>
      </c>
      <c r="W81" s="14">
        <f t="shared" si="29"/>
        <v>20105.11050639586</v>
      </c>
      <c r="X81" s="14">
        <f t="shared" si="30"/>
        <v>5474.347520746637</v>
      </c>
      <c r="Y81" s="14">
        <f t="shared" si="31"/>
        <v>15756.138350025782</v>
      </c>
      <c r="Z81" s="14">
        <f t="shared" si="32"/>
        <v>21230.48587077242</v>
      </c>
    </row>
    <row r="82" spans="1:26" ht="12.75">
      <c r="A82">
        <f t="shared" si="21"/>
        <v>78</v>
      </c>
      <c r="B82" s="7">
        <f>1000000*aggregate!B81*adjustments!$B$5/raw!$L81</f>
        <v>1468.53192463833</v>
      </c>
      <c r="C82" s="7">
        <f>1000000*aggregate!C81*adjustments!$C$5/raw!$L81</f>
        <v>1450.4170362221219</v>
      </c>
      <c r="D82" s="7">
        <f>1000000*aggregate!D81*adjustments!$D$5/raw!$L81</f>
        <v>1032.9332261313775</v>
      </c>
      <c r="E82" s="7">
        <f>1000000*aggregate!E81*adjustments!$E$5/raw!$L81</f>
        <v>6147.07744330125</v>
      </c>
      <c r="F82" s="7">
        <f>1000000*aggregate!F81*adjustments!$F$5/raw!$L81</f>
        <v>835.9909199190453</v>
      </c>
      <c r="G82" s="7">
        <f>1000000*aggregate!G81*adjustments!$G$5/raw!$L81</f>
        <v>1415.7476364959418</v>
      </c>
      <c r="H82" s="7">
        <f t="shared" si="22"/>
        <v>12350.698186708069</v>
      </c>
      <c r="I82" s="8">
        <f>1000000*aggregate!I81*adjustments!$I$5/raw!$L81</f>
        <v>690.3094532592194</v>
      </c>
      <c r="J82" s="8">
        <f>1000000*aggregate!J81*adjustments!$J$5/raw!$L81</f>
        <v>1057.7771240390834</v>
      </c>
      <c r="K82" s="3">
        <v>0.03084387093909959</v>
      </c>
      <c r="L82" s="10">
        <v>1431916</v>
      </c>
      <c r="M82" s="10">
        <f t="shared" si="19"/>
        <v>44165.83229963173</v>
      </c>
      <c r="N82" s="10">
        <f t="shared" si="20"/>
        <v>1387750.1677003682</v>
      </c>
      <c r="O82" s="17">
        <f t="shared" si="23"/>
        <v>4642.191640251049</v>
      </c>
      <c r="P82" s="17">
        <f t="shared" si="24"/>
        <v>9456.59312375532</v>
      </c>
      <c r="Q82" s="17">
        <f t="shared" si="25"/>
        <v>14098.784764006368</v>
      </c>
      <c r="R82" s="17">
        <v>3876.80673453446</v>
      </c>
      <c r="S82" s="17">
        <v>11142.4310617624</v>
      </c>
      <c r="T82" s="11">
        <f t="shared" si="26"/>
        <v>15019.23779629686</v>
      </c>
      <c r="U82" s="14">
        <f t="shared" si="27"/>
        <v>6647.228484741721</v>
      </c>
      <c r="V82" s="14">
        <f t="shared" si="28"/>
        <v>13541.046999395221</v>
      </c>
      <c r="W82" s="14">
        <f t="shared" si="29"/>
        <v>20188.275484136942</v>
      </c>
      <c r="X82" s="14">
        <f t="shared" si="30"/>
        <v>5551.261592087645</v>
      </c>
      <c r="Y82" s="14">
        <f t="shared" si="31"/>
        <v>15955.025316234567</v>
      </c>
      <c r="Z82" s="14">
        <f t="shared" si="32"/>
        <v>21506.286908322218</v>
      </c>
    </row>
    <row r="83" spans="1:26" ht="12.75">
      <c r="A83">
        <f t="shared" si="21"/>
        <v>79</v>
      </c>
      <c r="B83" s="7">
        <f>1000000*aggregate!B82*adjustments!$B$5/raw!$L82</f>
        <v>1482.4202542976427</v>
      </c>
      <c r="C83" s="7">
        <f>1000000*aggregate!C82*adjustments!$C$5/raw!$L82</f>
        <v>1408.5440456258823</v>
      </c>
      <c r="D83" s="7">
        <f>1000000*aggregate!D82*adjustments!$D$5/raw!$L82</f>
        <v>1052.6420335632918</v>
      </c>
      <c r="E83" s="7">
        <f>1000000*aggregate!E82*adjustments!$E$5/raw!$L82</f>
        <v>6237.21541228272</v>
      </c>
      <c r="F83" s="7">
        <f>1000000*aggregate!F82*adjustments!$F$5/raw!$L82</f>
        <v>864.8674860197061</v>
      </c>
      <c r="G83" s="7">
        <f>1000000*aggregate!G82*adjustments!$G$5/raw!$L82</f>
        <v>1393.086216932748</v>
      </c>
      <c r="H83" s="7">
        <f t="shared" si="22"/>
        <v>12438.77544872199</v>
      </c>
      <c r="I83" s="8">
        <f>1000000*aggregate!I82*adjustments!$I$5/raw!$L82</f>
        <v>875.4738418584002</v>
      </c>
      <c r="J83" s="8">
        <f>1000000*aggregate!J82*adjustments!$J$5/raw!$L82</f>
        <v>1385.1778240928359</v>
      </c>
      <c r="K83" s="3">
        <v>0.04011588241079401</v>
      </c>
      <c r="L83" s="10">
        <v>1314908</v>
      </c>
      <c r="M83" s="10">
        <f t="shared" si="19"/>
        <v>52748.69470901233</v>
      </c>
      <c r="N83" s="10">
        <f t="shared" si="20"/>
        <v>1262159.3052909877</v>
      </c>
      <c r="O83" s="17">
        <f t="shared" si="23"/>
        <v>4819.080175345217</v>
      </c>
      <c r="P83" s="17">
        <f t="shared" si="24"/>
        <v>9880.34693932801</v>
      </c>
      <c r="Q83" s="17">
        <f t="shared" si="25"/>
        <v>14699.427114673228</v>
      </c>
      <c r="R83" s="17">
        <v>3992.92042586492</v>
      </c>
      <c r="S83" s="17">
        <v>11308.7036773278</v>
      </c>
      <c r="T83" s="11">
        <f t="shared" si="26"/>
        <v>15301.62410319272</v>
      </c>
      <c r="U83" s="14">
        <f t="shared" si="27"/>
        <v>6336.647075202828</v>
      </c>
      <c r="V83" s="14">
        <f t="shared" si="28"/>
        <v>12991.747233297914</v>
      </c>
      <c r="W83" s="14">
        <f t="shared" si="29"/>
        <v>19328.394308500745</v>
      </c>
      <c r="X83" s="14">
        <f t="shared" si="30"/>
        <v>5250.32301133319</v>
      </c>
      <c r="Y83" s="14">
        <f t="shared" si="31"/>
        <v>14869.904934947743</v>
      </c>
      <c r="Z83" s="14">
        <f t="shared" si="32"/>
        <v>20120.227946280935</v>
      </c>
    </row>
    <row r="84" spans="1:26" ht="12.75">
      <c r="A84">
        <f t="shared" si="21"/>
        <v>80</v>
      </c>
      <c r="B84" s="7">
        <f>1000000*aggregate!B83*adjustments!$B$5/raw!$L83</f>
        <v>1501.1393506339907</v>
      </c>
      <c r="C84" s="7">
        <f>1000000*aggregate!C83*adjustments!$C$5/raw!$L83</f>
        <v>1372.6009499580473</v>
      </c>
      <c r="D84" s="7">
        <f>1000000*aggregate!D83*adjustments!$D$5/raw!$L83</f>
        <v>1076.772851957523</v>
      </c>
      <c r="E84" s="7">
        <f>1000000*aggregate!E83*adjustments!$E$5/raw!$L83</f>
        <v>6340.660926041377</v>
      </c>
      <c r="F84" s="7">
        <f>1000000*aggregate!F83*adjustments!$F$5/raw!$L83</f>
        <v>902.1944567533014</v>
      </c>
      <c r="G84" s="7">
        <f>1000000*aggregate!G83*adjustments!$G$5/raw!$L83</f>
        <v>1381.3726736638343</v>
      </c>
      <c r="H84" s="7">
        <f t="shared" si="22"/>
        <v>12574.741209008074</v>
      </c>
      <c r="I84" s="8">
        <f>1000000*aggregate!I83*adjustments!$I$5/raw!$L83</f>
        <v>1297.7628791321324</v>
      </c>
      <c r="J84" s="8">
        <f>1000000*aggregate!J83*adjustments!$J$5/raw!$L83</f>
        <v>1452.9986995601796</v>
      </c>
      <c r="K84" s="3">
        <v>0.04573748000685979</v>
      </c>
      <c r="L84" s="10">
        <v>1207365</v>
      </c>
      <c r="M84" s="10">
        <f t="shared" si="19"/>
        <v>55221.83254848227</v>
      </c>
      <c r="N84" s="10">
        <f t="shared" si="20"/>
        <v>1152143.1674515177</v>
      </c>
      <c r="O84" s="17">
        <f t="shared" si="23"/>
        <v>5248.276031681693</v>
      </c>
      <c r="P84" s="17">
        <f t="shared" si="24"/>
        <v>10077.226756018692</v>
      </c>
      <c r="Q84" s="17">
        <f t="shared" si="25"/>
        <v>15325.502787700385</v>
      </c>
      <c r="R84" s="17">
        <v>4112.64373918643</v>
      </c>
      <c r="S84" s="17">
        <v>11308.7036773278</v>
      </c>
      <c r="T84" s="11">
        <f t="shared" si="26"/>
        <v>15421.347416514229</v>
      </c>
      <c r="U84" s="14">
        <f t="shared" si="27"/>
        <v>6336.584790991367</v>
      </c>
      <c r="V84" s="14">
        <f t="shared" si="28"/>
        <v>12166.890882280508</v>
      </c>
      <c r="W84" s="14">
        <f t="shared" si="29"/>
        <v>18503.475673271874</v>
      </c>
      <c r="X84" s="14">
        <f t="shared" si="30"/>
        <v>4965.462108162825</v>
      </c>
      <c r="Y84" s="14">
        <f t="shared" si="31"/>
        <v>13653.733015376878</v>
      </c>
      <c r="Z84" s="14">
        <f t="shared" si="32"/>
        <v>18619.195123539703</v>
      </c>
    </row>
    <row r="85" spans="1:26" ht="12.75">
      <c r="A85">
        <f t="shared" si="21"/>
        <v>81</v>
      </c>
      <c r="B85" s="7">
        <f>1000000*aggregate!B84*adjustments!$B$5/raw!$L84</f>
        <v>1517.554762438766</v>
      </c>
      <c r="C85" s="7">
        <f>1000000*aggregate!C84*adjustments!$C$5/raw!$L84</f>
        <v>1316.4927246163204</v>
      </c>
      <c r="D85" s="7">
        <f>1000000*aggregate!D84*adjustments!$D$5/raw!$L84</f>
        <v>1100.599651010248</v>
      </c>
      <c r="E85" s="7">
        <f>1000000*aggregate!E84*adjustments!$E$5/raw!$L84</f>
        <v>6435.8952061506525</v>
      </c>
      <c r="F85" s="7">
        <f>1000000*aggregate!F84*adjustments!$F$5/raw!$L84</f>
        <v>940.7934155830742</v>
      </c>
      <c r="G85" s="7">
        <f>1000000*aggregate!G84*adjustments!$G$5/raw!$L84</f>
        <v>1369.8672497703756</v>
      </c>
      <c r="H85" s="7">
        <f t="shared" si="22"/>
        <v>12681.203009569435</v>
      </c>
      <c r="I85" s="8">
        <f>1000000*aggregate!I84*adjustments!$I$5/raw!$L84</f>
        <v>1469.866174525602</v>
      </c>
      <c r="J85" s="8">
        <f>1000000*aggregate!J84*adjustments!$J$5/raw!$L84</f>
        <v>1641.120906979784</v>
      </c>
      <c r="K85" s="3">
        <v>0.05169851563958782</v>
      </c>
      <c r="L85" s="10">
        <v>1072048</v>
      </c>
      <c r="M85" s="10">
        <f t="shared" si="19"/>
        <v>55423.29029438885</v>
      </c>
      <c r="N85" s="10">
        <f t="shared" si="20"/>
        <v>1016624.7097056111</v>
      </c>
      <c r="O85" s="17">
        <f t="shared" si="23"/>
        <v>5404.513312590936</v>
      </c>
      <c r="P85" s="17">
        <f t="shared" si="24"/>
        <v>10387.676778483887</v>
      </c>
      <c r="Q85" s="17">
        <f t="shared" si="25"/>
        <v>15792.190091074823</v>
      </c>
      <c r="R85" s="17">
        <v>4193.91597617703</v>
      </c>
      <c r="S85" s="17">
        <v>11537.198961983</v>
      </c>
      <c r="T85" s="11">
        <f t="shared" si="26"/>
        <v>15731.11493816003</v>
      </c>
      <c r="U85" s="14">
        <f t="shared" si="27"/>
        <v>5793.897687736488</v>
      </c>
      <c r="V85" s="14">
        <f t="shared" si="28"/>
        <v>11136.088115020093</v>
      </c>
      <c r="W85" s="14">
        <f t="shared" si="29"/>
        <v>16929.985802756582</v>
      </c>
      <c r="X85" s="14">
        <f t="shared" si="30"/>
        <v>4496.079234428633</v>
      </c>
      <c r="Y85" s="14">
        <f t="shared" si="31"/>
        <v>12368.431072795951</v>
      </c>
      <c r="Z85" s="14">
        <f t="shared" si="32"/>
        <v>16864.510307224584</v>
      </c>
    </row>
    <row r="86" spans="1:26" ht="12.75">
      <c r="A86">
        <f t="shared" si="21"/>
        <v>82</v>
      </c>
      <c r="B86" s="7">
        <f>1000000*aggregate!B85*adjustments!$B$5/raw!$L85</f>
        <v>1521.850393849516</v>
      </c>
      <c r="C86" s="7">
        <f>1000000*aggregate!C85*adjustments!$C$5/raw!$L85</f>
        <v>1260.5081302260028</v>
      </c>
      <c r="D86" s="7">
        <f>1000000*aggregate!D85*adjustments!$D$5/raw!$L85</f>
        <v>1117.0325823087653</v>
      </c>
      <c r="E86" s="7">
        <f>1000000*aggregate!E85*adjustments!$E$5/raw!$L85</f>
        <v>6479.3624720190455</v>
      </c>
      <c r="F86" s="7">
        <f>1000000*aggregate!F85*adjustments!$F$5/raw!$L85</f>
        <v>969.4330331809767</v>
      </c>
      <c r="G86" s="7">
        <f>1000000*aggregate!G85*adjustments!$G$5/raw!$L85</f>
        <v>1325.828174927623</v>
      </c>
      <c r="H86" s="7">
        <f t="shared" si="22"/>
        <v>12674.014786511929</v>
      </c>
      <c r="I86" s="8">
        <f>1000000*aggregate!I85*adjustments!$I$5/raw!$L85</f>
        <v>1660.1677348825488</v>
      </c>
      <c r="J86" s="8">
        <f>1000000*aggregate!J85*adjustments!$J$5/raw!$L85</f>
        <v>2112.6419672485536</v>
      </c>
      <c r="K86" s="3">
        <v>0.06431584619853743</v>
      </c>
      <c r="L86" s="10">
        <v>981562</v>
      </c>
      <c r="M86" s="10">
        <f t="shared" si="19"/>
        <v>63129.9906263288</v>
      </c>
      <c r="N86" s="10">
        <f t="shared" si="20"/>
        <v>918432.0093736711</v>
      </c>
      <c r="O86" s="17">
        <f t="shared" si="23"/>
        <v>5559.558841266833</v>
      </c>
      <c r="P86" s="17">
        <f t="shared" si="24"/>
        <v>10887.2656473762</v>
      </c>
      <c r="Q86" s="17">
        <f t="shared" si="25"/>
        <v>16446.824488643033</v>
      </c>
      <c r="R86" s="17">
        <v>4275.23542475331</v>
      </c>
      <c r="S86" s="17">
        <v>12002.7399075485</v>
      </c>
      <c r="T86" s="11">
        <f t="shared" si="26"/>
        <v>16277.975332301809</v>
      </c>
      <c r="U86" s="14">
        <f t="shared" si="27"/>
        <v>5457.051695351555</v>
      </c>
      <c r="V86" s="14">
        <f t="shared" si="28"/>
        <v>10686.526243369877</v>
      </c>
      <c r="W86" s="14">
        <f t="shared" si="29"/>
        <v>16143.577938721433</v>
      </c>
      <c r="X86" s="14">
        <f t="shared" si="30"/>
        <v>4196.4086339917085</v>
      </c>
      <c r="Y86" s="14">
        <f t="shared" si="31"/>
        <v>11781.433389133119</v>
      </c>
      <c r="Z86" s="14">
        <f t="shared" si="32"/>
        <v>15977.84202312483</v>
      </c>
    </row>
    <row r="87" spans="1:26" ht="12.75">
      <c r="A87">
        <f t="shared" si="21"/>
        <v>83</v>
      </c>
      <c r="B87" s="7">
        <f>1000000*aggregate!B86*adjustments!$B$5/raw!$L86</f>
        <v>1531.5955594259128</v>
      </c>
      <c r="C87" s="7">
        <f>1000000*aggregate!C86*adjustments!$C$5/raw!$L86</f>
        <v>1217.205107097152</v>
      </c>
      <c r="D87" s="7">
        <f>1000000*aggregate!D86*adjustments!$D$5/raw!$L86</f>
        <v>1136.4884764707504</v>
      </c>
      <c r="E87" s="7">
        <f>1000000*aggregate!E86*adjustments!$E$5/raw!$L86</f>
        <v>6544.929725805618</v>
      </c>
      <c r="F87" s="7">
        <f>1000000*aggregate!F86*adjustments!$F$5/raw!$L86</f>
        <v>998.6505535868268</v>
      </c>
      <c r="G87" s="7">
        <f>1000000*aggregate!G86*adjustments!$G$5/raw!$L86</f>
        <v>1227.6526973495484</v>
      </c>
      <c r="H87" s="7">
        <f t="shared" si="22"/>
        <v>12656.522119735808</v>
      </c>
      <c r="I87" s="8">
        <f>1000000*aggregate!I86*adjustments!$I$5/raw!$L86</f>
        <v>1884.1560719910908</v>
      </c>
      <c r="J87" s="8">
        <f>1000000*aggregate!J86*adjustments!$J$5/raw!$L86</f>
        <v>2415.2139983288243</v>
      </c>
      <c r="K87" s="3">
        <v>0.0733943085981911</v>
      </c>
      <c r="L87" s="10">
        <v>883063</v>
      </c>
      <c r="M87" s="10">
        <f t="shared" si="19"/>
        <v>64811.79833364442</v>
      </c>
      <c r="N87" s="10">
        <f t="shared" si="20"/>
        <v>818251.2016663556</v>
      </c>
      <c r="O87" s="17">
        <f t="shared" si="23"/>
        <v>5769.445214984906</v>
      </c>
      <c r="P87" s="17">
        <f t="shared" si="24"/>
        <v>11186.44697507082</v>
      </c>
      <c r="Q87" s="17">
        <f t="shared" si="25"/>
        <v>16955.892190055725</v>
      </c>
      <c r="R87" s="17">
        <v>4356.40988317841</v>
      </c>
      <c r="S87" s="17">
        <v>12706.4541310583</v>
      </c>
      <c r="T87" s="11">
        <f t="shared" si="26"/>
        <v>17062.86401423671</v>
      </c>
      <c r="U87" s="14">
        <f t="shared" si="27"/>
        <v>5094.783599880216</v>
      </c>
      <c r="V87" s="14">
        <f t="shared" si="28"/>
        <v>9878.337425146963</v>
      </c>
      <c r="W87" s="14">
        <f t="shared" si="29"/>
        <v>14973.12102502718</v>
      </c>
      <c r="X87" s="14">
        <f t="shared" si="30"/>
        <v>3846.9843806691765</v>
      </c>
      <c r="Y87" s="14">
        <f t="shared" si="31"/>
        <v>11220.599504334736</v>
      </c>
      <c r="Z87" s="14">
        <f t="shared" si="32"/>
        <v>15067.583885003914</v>
      </c>
    </row>
    <row r="88" spans="1:26" ht="12.75">
      <c r="A88">
        <f t="shared" si="21"/>
        <v>84</v>
      </c>
      <c r="B88" s="7">
        <f>1000000*aggregate!B87*adjustments!$B$5/raw!$L87</f>
        <v>1533.747288281571</v>
      </c>
      <c r="C88" s="7">
        <f>1000000*aggregate!C87*adjustments!$C$5/raw!$L87</f>
        <v>1161.245390252478</v>
      </c>
      <c r="D88" s="7">
        <f>1000000*aggregate!D87*adjustments!$D$5/raw!$L87</f>
        <v>1150.324595042589</v>
      </c>
      <c r="E88" s="7">
        <f>1000000*aggregate!E87*adjustments!$E$5/raw!$L87</f>
        <v>6574.890218292077</v>
      </c>
      <c r="F88" s="7">
        <f>1000000*aggregate!F87*adjustments!$F$5/raw!$L87</f>
        <v>1016.5497950804029</v>
      </c>
      <c r="G88" s="7">
        <f>1000000*aggregate!G87*adjustments!$G$5/raw!$L87</f>
        <v>1142.8290681572532</v>
      </c>
      <c r="H88" s="7">
        <f t="shared" si="22"/>
        <v>12579.586355106372</v>
      </c>
      <c r="I88" s="8">
        <f>1000000*aggregate!I87*adjustments!$I$5/raw!$L87</f>
        <v>2483.2163648419946</v>
      </c>
      <c r="J88" s="8">
        <f>1000000*aggregate!J87*adjustments!$J$5/raw!$L87</f>
        <v>2757.833961794104</v>
      </c>
      <c r="K88" s="3">
        <v>0.08700409852373563</v>
      </c>
      <c r="L88" s="10">
        <v>801329</v>
      </c>
      <c r="M88" s="10">
        <f t="shared" si="19"/>
        <v>69718.90726592655</v>
      </c>
      <c r="N88" s="10">
        <f t="shared" si="20"/>
        <v>731610.0927340734</v>
      </c>
      <c r="O88" s="17">
        <f t="shared" si="23"/>
        <v>6328.533638418632</v>
      </c>
      <c r="P88" s="17">
        <f t="shared" si="24"/>
        <v>11492.103043323837</v>
      </c>
      <c r="Q88" s="17">
        <f t="shared" si="25"/>
        <v>17820.63668174247</v>
      </c>
      <c r="R88" s="17">
        <v>4445.32753856872</v>
      </c>
      <c r="S88" s="17">
        <v>13680.7933779455</v>
      </c>
      <c r="T88" s="11">
        <f t="shared" si="26"/>
        <v>18126.12091651422</v>
      </c>
      <c r="U88" s="14">
        <f t="shared" si="27"/>
        <v>5071.237531940364</v>
      </c>
      <c r="V88" s="14">
        <f t="shared" si="28"/>
        <v>9208.955439603647</v>
      </c>
      <c r="W88" s="14">
        <f t="shared" si="29"/>
        <v>14280.192971544013</v>
      </c>
      <c r="X88" s="14">
        <f t="shared" si="30"/>
        <v>3562.169871153734</v>
      </c>
      <c r="Y88" s="14">
        <f t="shared" si="31"/>
        <v>10962.81647675569</v>
      </c>
      <c r="Z88" s="14">
        <f t="shared" si="32"/>
        <v>14524.986347909424</v>
      </c>
    </row>
    <row r="89" spans="1:26" ht="12.75">
      <c r="A89">
        <f t="shared" si="21"/>
        <v>85</v>
      </c>
      <c r="B89" s="7">
        <f>1000000*aggregate!B88*adjustments!$B$5/raw!$L88</f>
        <v>1532.3263628558527</v>
      </c>
      <c r="C89" s="7">
        <f>1000000*aggregate!C88*adjustments!$C$5/raw!$L88</f>
        <v>1109.5498383732158</v>
      </c>
      <c r="D89" s="7">
        <f>1000000*aggregate!D88*adjustments!$D$5/raw!$L88</f>
        <v>1161.3298369147678</v>
      </c>
      <c r="E89" s="7">
        <f>1000000*aggregate!E88*adjustments!$E$5/raw!$L88</f>
        <v>6596.250896098617</v>
      </c>
      <c r="F89" s="7">
        <f>1000000*aggregate!F88*adjustments!$F$5/raw!$L88</f>
        <v>1028.0261711068442</v>
      </c>
      <c r="G89" s="7">
        <f>1000000*aggregate!G88*adjustments!$G$5/raw!$L88</f>
        <v>1028.9594750126835</v>
      </c>
      <c r="H89" s="7">
        <f t="shared" si="22"/>
        <v>12456.44258036198</v>
      </c>
      <c r="I89" s="8">
        <f>1000000*aggregate!I88*adjustments!$I$5/raw!$L88</f>
        <v>3012.2318399215687</v>
      </c>
      <c r="J89" s="8">
        <f>1000000*aggregate!J88*adjustments!$J$5/raw!$L88</f>
        <v>3200.3014478037803</v>
      </c>
      <c r="K89" s="3">
        <v>0.10222204458891954</v>
      </c>
      <c r="L89" s="10">
        <v>730194</v>
      </c>
      <c r="M89" s="10">
        <f t="shared" si="19"/>
        <v>74641.92362656152</v>
      </c>
      <c r="N89" s="10">
        <f t="shared" si="20"/>
        <v>655552.0763734385</v>
      </c>
      <c r="O89" s="17">
        <f t="shared" si="23"/>
        <v>6815.437878065405</v>
      </c>
      <c r="P89" s="17">
        <f t="shared" si="24"/>
        <v>11853.537990021925</v>
      </c>
      <c r="Q89" s="17">
        <f t="shared" si="25"/>
        <v>18668.97586808733</v>
      </c>
      <c r="R89" s="17">
        <v>4523.16066494733</v>
      </c>
      <c r="S89" s="17">
        <v>14871.5465265036</v>
      </c>
      <c r="T89" s="11">
        <f t="shared" si="26"/>
        <v>19394.70719145093</v>
      </c>
      <c r="U89" s="14">
        <f t="shared" si="27"/>
        <v>4976.59184593609</v>
      </c>
      <c r="V89" s="14">
        <f t="shared" si="28"/>
        <v>8655.38231908607</v>
      </c>
      <c r="W89" s="14">
        <f t="shared" si="29"/>
        <v>13631.974165022162</v>
      </c>
      <c r="X89" s="14">
        <f t="shared" si="30"/>
        <v>3302.7847785805507</v>
      </c>
      <c r="Y89" s="14">
        <f t="shared" si="31"/>
        <v>10859.11404437377</v>
      </c>
      <c r="Z89" s="14">
        <f t="shared" si="32"/>
        <v>14161.89882295432</v>
      </c>
    </row>
    <row r="90" spans="1:26" ht="12.75">
      <c r="A90">
        <f t="shared" si="21"/>
        <v>86</v>
      </c>
      <c r="B90" s="7">
        <f>1000000*aggregate!B89*adjustments!$B$5/raw!$L89</f>
        <v>1518.2622797862462</v>
      </c>
      <c r="C90" s="7">
        <f>1000000*aggregate!C89*adjustments!$C$5/raw!$L89</f>
        <v>1068.9315419945895</v>
      </c>
      <c r="D90" s="7">
        <f>1000000*aggregate!D89*adjustments!$D$5/raw!$L89</f>
        <v>1162.3920450733376</v>
      </c>
      <c r="E90" s="7">
        <f>1000000*aggregate!E89*adjustments!$E$5/raw!$L89</f>
        <v>6570.621426394258</v>
      </c>
      <c r="F90" s="7">
        <f>1000000*aggregate!F89*adjustments!$F$5/raw!$L89</f>
        <v>1025.97575470865</v>
      </c>
      <c r="G90" s="7">
        <f>1000000*aggregate!G89*adjustments!$G$5/raw!$L89</f>
        <v>919.0156841011636</v>
      </c>
      <c r="H90" s="7">
        <f t="shared" si="22"/>
        <v>12265.198732058245</v>
      </c>
      <c r="I90" s="8">
        <f>1000000*aggregate!I89*adjustments!$I$5/raw!$L89</f>
        <v>3829.488434157267</v>
      </c>
      <c r="J90" s="8">
        <f>1000000*aggregate!J89*adjustments!$J$5/raw!$L89</f>
        <v>3821.6890742793394</v>
      </c>
      <c r="K90" s="3">
        <v>0.12431009735707206</v>
      </c>
      <c r="L90" s="10">
        <v>635154</v>
      </c>
      <c r="M90" s="10">
        <f t="shared" si="19"/>
        <v>78956.05557673375</v>
      </c>
      <c r="N90" s="10">
        <f t="shared" si="20"/>
        <v>556197.9444232662</v>
      </c>
      <c r="O90" s="17">
        <f t="shared" si="23"/>
        <v>7579.07430101144</v>
      </c>
      <c r="P90" s="17">
        <f t="shared" si="24"/>
        <v>12337.301939483412</v>
      </c>
      <c r="Q90" s="17">
        <f t="shared" si="25"/>
        <v>19916.37624049485</v>
      </c>
      <c r="R90" s="17">
        <v>4590.73674274216</v>
      </c>
      <c r="S90" s="17">
        <v>15860.9833354065</v>
      </c>
      <c r="T90" s="11">
        <f t="shared" si="26"/>
        <v>20451.72007814866</v>
      </c>
      <c r="U90" s="14">
        <f t="shared" si="27"/>
        <v>4813.879358584621</v>
      </c>
      <c r="V90" s="14">
        <f t="shared" si="28"/>
        <v>7836.086676070648</v>
      </c>
      <c r="W90" s="14">
        <f t="shared" si="29"/>
        <v>12649.966034655266</v>
      </c>
      <c r="X90" s="14">
        <f t="shared" si="30"/>
        <v>2915.8248050996535</v>
      </c>
      <c r="Y90" s="14">
        <f t="shared" si="31"/>
        <v>10074.16700941678</v>
      </c>
      <c r="Z90" s="14">
        <f t="shared" si="32"/>
        <v>12989.991814516434</v>
      </c>
    </row>
    <row r="91" spans="1:26" ht="12.75">
      <c r="A91">
        <f t="shared" si="21"/>
        <v>87</v>
      </c>
      <c r="B91" s="7">
        <f>1000000*aggregate!B90*adjustments!$B$5/raw!$L90</f>
        <v>1530.593237213304</v>
      </c>
      <c r="C91" s="7">
        <f>1000000*aggregate!C90*adjustments!$C$5/raw!$L90</f>
        <v>1052.4122110604994</v>
      </c>
      <c r="D91" s="7">
        <f>1000000*aggregate!D90*adjustments!$D$5/raw!$L90</f>
        <v>1183.3447306954865</v>
      </c>
      <c r="E91" s="7">
        <f>1000000*aggregate!E90*adjustments!$E$5/raw!$L90</f>
        <v>6670.304355130361</v>
      </c>
      <c r="F91" s="7">
        <f>1000000*aggregate!F90*adjustments!$F$5/raw!$L90</f>
        <v>1037.8312010379618</v>
      </c>
      <c r="G91" s="7">
        <f>1000000*aggregate!G90*adjustments!$G$5/raw!$L90</f>
        <v>870.1859295221174</v>
      </c>
      <c r="H91" s="7">
        <f t="shared" si="22"/>
        <v>12344.671664659729</v>
      </c>
      <c r="I91" s="8">
        <f>1000000*aggregate!I90*adjustments!$I$5/raw!$L90</f>
        <v>3595.792356994728</v>
      </c>
      <c r="J91" s="8">
        <f>1000000*aggregate!J90*adjustments!$J$5/raw!$L90</f>
        <v>4204.205568411058</v>
      </c>
      <c r="K91" s="3">
        <v>0.13080492358222368</v>
      </c>
      <c r="L91" s="10">
        <v>557330</v>
      </c>
      <c r="M91" s="10">
        <f t="shared" si="19"/>
        <v>72901.50806008073</v>
      </c>
      <c r="N91" s="10">
        <f t="shared" si="20"/>
        <v>484428.4919399193</v>
      </c>
      <c r="O91" s="17">
        <f t="shared" si="23"/>
        <v>7362.142535964018</v>
      </c>
      <c r="P91" s="17">
        <f t="shared" si="24"/>
        <v>12782.527054101498</v>
      </c>
      <c r="Q91" s="17">
        <f t="shared" si="25"/>
        <v>20144.669590065518</v>
      </c>
      <c r="R91" s="17">
        <v>4646.83562341603</v>
      </c>
      <c r="S91" s="17">
        <v>16583.0553516679</v>
      </c>
      <c r="T91" s="11">
        <f t="shared" si="26"/>
        <v>21229.89097508393</v>
      </c>
      <c r="U91" s="14">
        <f t="shared" si="27"/>
        <v>4103.142899568827</v>
      </c>
      <c r="V91" s="14">
        <f t="shared" si="28"/>
        <v>7124.085803062388</v>
      </c>
      <c r="W91" s="14">
        <f t="shared" si="29"/>
        <v>11227.228702631213</v>
      </c>
      <c r="X91" s="14">
        <f t="shared" si="30"/>
        <v>2589.820897998456</v>
      </c>
      <c r="Y91" s="14">
        <f t="shared" si="31"/>
        <v>9242.234239145071</v>
      </c>
      <c r="Z91" s="14">
        <f t="shared" si="32"/>
        <v>11832.055137143527</v>
      </c>
    </row>
    <row r="92" spans="1:26" ht="12.75">
      <c r="A92">
        <f t="shared" si="21"/>
        <v>88</v>
      </c>
      <c r="B92" s="7">
        <f>1000000*aggregate!B91*adjustments!$B$5/raw!$L91</f>
        <v>1500.640887328197</v>
      </c>
      <c r="C92" s="7">
        <f>1000000*aggregate!C91*adjustments!$C$5/raw!$L91</f>
        <v>1008.6808829691862</v>
      </c>
      <c r="D92" s="7">
        <f>1000000*aggregate!D91*adjustments!$D$5/raw!$L91</f>
        <v>1171.2175639213615</v>
      </c>
      <c r="E92" s="7">
        <f>1000000*aggregate!E91*adjustments!$E$5/raw!$L91</f>
        <v>6592.576811363412</v>
      </c>
      <c r="F92" s="7">
        <f>1000000*aggregate!F91*adjustments!$F$5/raw!$L91</f>
        <v>1018.6368074888798</v>
      </c>
      <c r="G92" s="7">
        <f>1000000*aggregate!G91*adjustments!$G$5/raw!$L91</f>
        <v>820.702654478878</v>
      </c>
      <c r="H92" s="7">
        <f t="shared" si="22"/>
        <v>12112.455607549915</v>
      </c>
      <c r="I92" s="8">
        <f>1000000*aggregate!I91*adjustments!$I$5/raw!$L91</f>
        <v>5285.68155776381</v>
      </c>
      <c r="J92" s="8">
        <f>1000000*aggregate!J91*adjustments!$J$5/raw!$L91</f>
        <v>4801.727401443254</v>
      </c>
      <c r="K92" s="3">
        <v>0.1607589229917689</v>
      </c>
      <c r="L92" s="10">
        <v>465481</v>
      </c>
      <c r="M92" s="10">
        <f t="shared" si="19"/>
        <v>74830.22423313158</v>
      </c>
      <c r="N92" s="10">
        <f t="shared" si="20"/>
        <v>390650.77576686844</v>
      </c>
      <c r="O92" s="17">
        <f t="shared" si="23"/>
        <v>8966.220891982555</v>
      </c>
      <c r="P92" s="17">
        <f t="shared" si="24"/>
        <v>13233.643674774423</v>
      </c>
      <c r="Q92" s="17">
        <f t="shared" si="25"/>
        <v>22199.86456675698</v>
      </c>
      <c r="R92" s="17">
        <v>4691.8905484745</v>
      </c>
      <c r="S92" s="17">
        <v>16973.971910368</v>
      </c>
      <c r="T92" s="11">
        <f t="shared" si="26"/>
        <v>21665.8624588425</v>
      </c>
      <c r="U92" s="14">
        <f t="shared" si="27"/>
        <v>4173.605467020931</v>
      </c>
      <c r="V92" s="14">
        <f t="shared" si="28"/>
        <v>6160.009691377673</v>
      </c>
      <c r="W92" s="14">
        <f t="shared" si="29"/>
        <v>10333.615158398605</v>
      </c>
      <c r="X92" s="14">
        <f t="shared" si="30"/>
        <v>2183.985904394459</v>
      </c>
      <c r="Y92" s="14">
        <f t="shared" si="31"/>
        <v>7901.061418810007</v>
      </c>
      <c r="Z92" s="14">
        <f t="shared" si="32"/>
        <v>10085.047323204466</v>
      </c>
    </row>
    <row r="93" spans="1:26" ht="12.75">
      <c r="A93">
        <f t="shared" si="21"/>
        <v>89</v>
      </c>
      <c r="B93" s="7">
        <f>1000000*aggregate!B92*adjustments!$B$5/raw!$L92</f>
        <v>1505.3485187956478</v>
      </c>
      <c r="C93" s="7">
        <f>1000000*aggregate!C92*adjustments!$C$5/raw!$L92</f>
        <v>991.0396222118308</v>
      </c>
      <c r="D93" s="7">
        <f>1000000*aggregate!D92*adjustments!$D$5/raw!$L92</f>
        <v>1185.6457212751172</v>
      </c>
      <c r="E93" s="7">
        <f>1000000*aggregate!E92*adjustments!$E$5/raw!$L92</f>
        <v>6669.010366558409</v>
      </c>
      <c r="F93" s="7">
        <f>1000000*aggregate!F92*adjustments!$F$5/raw!$L92</f>
        <v>1021.4730187167867</v>
      </c>
      <c r="G93" s="7">
        <f>1000000*aggregate!G92*adjustments!$G$5/raw!$L92</f>
        <v>781.2292059099864</v>
      </c>
      <c r="H93" s="7">
        <f t="shared" si="22"/>
        <v>12153.746453467778</v>
      </c>
      <c r="I93" s="8">
        <f>1000000*aggregate!I92*adjustments!$I$5/raw!$L92</f>
        <v>5514.2559936631405</v>
      </c>
      <c r="J93" s="8">
        <f>1000000*aggregate!J92*adjustments!$J$5/raw!$L92</f>
        <v>5142.357117321512</v>
      </c>
      <c r="K93" s="3">
        <v>0.17075191064386225</v>
      </c>
      <c r="L93" s="10">
        <v>401659</v>
      </c>
      <c r="M93" s="10">
        <f t="shared" si="19"/>
        <v>68584.04167730307</v>
      </c>
      <c r="N93" s="10">
        <f t="shared" si="20"/>
        <v>333074.9583226969</v>
      </c>
      <c r="O93" s="17">
        <f t="shared" si="23"/>
        <v>9196.289855945735</v>
      </c>
      <c r="P93" s="17">
        <f t="shared" si="24"/>
        <v>13614.069708506697</v>
      </c>
      <c r="Q93" s="17">
        <f t="shared" si="25"/>
        <v>22810.359564452432</v>
      </c>
      <c r="R93" s="17">
        <v>4733.18373042684</v>
      </c>
      <c r="S93" s="17">
        <v>17180.6862477515</v>
      </c>
      <c r="T93" s="11">
        <f t="shared" si="26"/>
        <v>21913.86997817834</v>
      </c>
      <c r="U93" s="14">
        <f t="shared" si="27"/>
        <v>3693.772587249308</v>
      </c>
      <c r="V93" s="14">
        <f t="shared" si="28"/>
        <v>5468.213625049091</v>
      </c>
      <c r="W93" s="14">
        <f t="shared" si="29"/>
        <v>9161.9862122984</v>
      </c>
      <c r="X93" s="14">
        <f t="shared" si="30"/>
        <v>1901.1258439795142</v>
      </c>
      <c r="Y93" s="14">
        <f t="shared" si="31"/>
        <v>6900.777257585619</v>
      </c>
      <c r="Z93" s="14">
        <f t="shared" si="32"/>
        <v>8801.903101565134</v>
      </c>
    </row>
    <row r="94" spans="1:26" ht="12.75">
      <c r="A94">
        <f t="shared" si="21"/>
        <v>90</v>
      </c>
      <c r="B94" s="7">
        <f>1000000*aggregate!B93*adjustments!$B$5/raw!$L93</f>
        <v>1359.7960903363767</v>
      </c>
      <c r="C94" s="7">
        <f>1000000*aggregate!C93*adjustments!$C$5/raw!$L93</f>
        <v>876.9773196261017</v>
      </c>
      <c r="D94" s="7">
        <f>1000000*aggregate!D93*adjustments!$D$5/raw!$L93</f>
        <v>1080.4325023961194</v>
      </c>
      <c r="E94" s="7">
        <f>1000000*aggregate!E93*adjustments!$E$5/raw!$L93</f>
        <v>6073.055699359017</v>
      </c>
      <c r="F94" s="7">
        <f>1000000*aggregate!F93*adjustments!$F$5/raw!$L93</f>
        <v>922.3916040167327</v>
      </c>
      <c r="G94" s="7">
        <f>1000000*aggregate!G93*adjustments!$G$5/raw!$L93</f>
        <v>668.832011397059</v>
      </c>
      <c r="H94" s="7">
        <f t="shared" si="22"/>
        <v>10981.485227131407</v>
      </c>
      <c r="I94" s="8">
        <f>1000000*aggregate!I93*adjustments!$I$5/raw!$L93</f>
        <v>8427.952905119226</v>
      </c>
      <c r="J94" s="8">
        <f>1000000*aggregate!J93*adjustments!$J$5/raw!$L93</f>
        <v>7904.318397391985</v>
      </c>
      <c r="K94" s="3">
        <v>0.262</v>
      </c>
      <c r="L94" s="10">
        <v>1449769</v>
      </c>
      <c r="M94" s="10">
        <f t="shared" si="19"/>
        <v>379839.478</v>
      </c>
      <c r="N94" s="10">
        <f t="shared" si="20"/>
        <v>1069929.5219999999</v>
      </c>
      <c r="O94" s="17">
        <f t="shared" si="23"/>
        <v>11745.158817477823</v>
      </c>
      <c r="P94" s="17">
        <f t="shared" si="24"/>
        <v>15568.597712164792</v>
      </c>
      <c r="Q94" s="17">
        <f t="shared" si="25"/>
        <v>27313.756529642615</v>
      </c>
      <c r="R94" s="17">
        <v>4774.47691237918</v>
      </c>
      <c r="S94" s="17">
        <v>17387.400585135</v>
      </c>
      <c r="T94" s="11">
        <f t="shared" si="26"/>
        <v>22161.877497514182</v>
      </c>
      <c r="U94" s="14">
        <f t="shared" si="27"/>
        <v>17027.767153656005</v>
      </c>
      <c r="V94" s="14">
        <f t="shared" si="28"/>
        <v>22570.87033656744</v>
      </c>
      <c r="W94" s="14">
        <f t="shared" si="29"/>
        <v>39598.637490223446</v>
      </c>
      <c r="X94" s="14">
        <f t="shared" si="30"/>
        <v>6921.888618783051</v>
      </c>
      <c r="Y94" s="14">
        <f t="shared" si="31"/>
        <v>25207.714358910587</v>
      </c>
      <c r="Z94" s="14">
        <f t="shared" si="32"/>
        <v>32129.602977693638</v>
      </c>
    </row>
    <row r="95" ht="12.75">
      <c r="K95" s="5"/>
    </row>
    <row r="96" spans="10:11" ht="12.75">
      <c r="J96" s="11">
        <f>J94+I94</f>
        <v>16332.27130251121</v>
      </c>
      <c r="K96" s="5"/>
    </row>
    <row r="97" spans="10:11" ht="12.75">
      <c r="J97" s="14">
        <f>J96/K94</f>
        <v>62336.91336836339</v>
      </c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Miller</dc:creator>
  <cp:keywords/>
  <dc:description/>
  <cp:lastModifiedBy>Tim Miller</cp:lastModifiedBy>
  <cp:lastPrinted>2006-11-02T22:14:17Z</cp:lastPrinted>
  <dcterms:created xsi:type="dcterms:W3CDTF">2006-11-02T00:06:24Z</dcterms:created>
  <dcterms:modified xsi:type="dcterms:W3CDTF">2006-11-02T22:27:12Z</dcterms:modified>
  <cp:category/>
  <cp:version/>
  <cp:contentType/>
  <cp:contentStatus/>
</cp:coreProperties>
</file>