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otal Tax" sheetId="1" r:id="rId1"/>
    <sheet name="Private C" sheetId="2" r:id="rId2"/>
    <sheet name="labor income" sheetId="3" r:id="rId3"/>
    <sheet name="assest income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I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this is the new age profile (smoothed) after removing one observation (aged 75) with 1,080,000 asset income</t>
        </r>
      </text>
    </comment>
  </commentList>
</comments>
</file>

<file path=xl/sharedStrings.xml><?xml version="1.0" encoding="utf-8"?>
<sst xmlns="http://schemas.openxmlformats.org/spreadsheetml/2006/main" count="48" uniqueCount="37">
  <si>
    <t>age</t>
  </si>
  <si>
    <t>wage</t>
  </si>
  <si>
    <t>2/3impute</t>
  </si>
  <si>
    <t>in units (population)</t>
  </si>
  <si>
    <t>Beta</t>
  </si>
  <si>
    <t>adjusted smooth wage with smoothed Beta</t>
  </si>
  <si>
    <t>adjusted smoothed2/3 imputed using smoothed beta</t>
  </si>
  <si>
    <t>unsmoothed asset income</t>
  </si>
  <si>
    <t>smoothed asset income</t>
  </si>
  <si>
    <t>unsmoothed(new)</t>
  </si>
  <si>
    <t>smoothed (new)</t>
  </si>
  <si>
    <t>Agg asset income</t>
  </si>
  <si>
    <t>Macro Control Asset Income Tax</t>
  </si>
  <si>
    <t>NTA Asset Income</t>
  </si>
  <si>
    <t>Total Labor Income</t>
  </si>
  <si>
    <t>Macro Control Labor Income Tax</t>
  </si>
  <si>
    <t>Aggregate YL</t>
  </si>
  <si>
    <t>NTA Total Labor Income</t>
  </si>
  <si>
    <t>adjusted new (tax)</t>
  </si>
  <si>
    <t>Total Labor Income (New, Taxed)</t>
  </si>
  <si>
    <t>Aggregate Taxed YL</t>
  </si>
  <si>
    <t>Total C</t>
  </si>
  <si>
    <t>Aggregate C</t>
  </si>
  <si>
    <t>NTA Total Private C</t>
  </si>
  <si>
    <t>Macro Control Consumption Tax</t>
  </si>
  <si>
    <t>Total C (New, Tax)</t>
  </si>
  <si>
    <t>Adjusted Private Health</t>
  </si>
  <si>
    <t>Adjusted Smoothed Health</t>
  </si>
  <si>
    <t>Adjusted Private Education</t>
  </si>
  <si>
    <t>Adjusted Private Other</t>
  </si>
  <si>
    <t>Adjusted Smoothed Other</t>
  </si>
  <si>
    <t>General tax</t>
  </si>
  <si>
    <t>aggregate general tax</t>
  </si>
  <si>
    <t>NTA general tax total</t>
  </si>
  <si>
    <t>SNA transfers surplus</t>
  </si>
  <si>
    <t>adjusted general tax</t>
  </si>
  <si>
    <t xml:space="preserve">Transfer surplus profiles implies the proportion of  SNA buget surplus /defict to the total general tax.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</si>
</sst>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\—"/>
    <numFmt numFmtId="166" formatCode="0.000"/>
    <numFmt numFmtId="167" formatCode="0.0000"/>
    <numFmt numFmtId="168" formatCode="0.00000"/>
    <numFmt numFmtId="169" formatCode="0.000000"/>
    <numFmt numFmtId="170" formatCode="0.000E+00"/>
  </numFmts>
  <fonts count="2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17"/>
      <name val="Arial"/>
      <family val="0"/>
    </font>
    <font>
      <sz val="15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b/>
      <sz val="11.7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11.5"/>
      <name val="Arial"/>
      <family val="0"/>
    </font>
    <font>
      <sz val="11.25"/>
      <name val="Arial"/>
      <family val="0"/>
    </font>
    <font>
      <b/>
      <sz val="8.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5" fontId="3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3" fontId="0" fillId="0" borderId="0" xfId="15" applyAlignment="1">
      <alignment/>
    </xf>
    <xf numFmtId="43" fontId="0" fillId="2" borderId="0" xfId="15" applyFill="1" applyBorder="1" applyAlignment="1">
      <alignment wrapText="1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0" fillId="0" borderId="0" xfId="0" applyNumberFormat="1" applyBorder="1" applyAlignment="1">
      <alignment/>
    </xf>
    <xf numFmtId="1" fontId="0" fillId="2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15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2" borderId="0" xfId="15" applyFill="1" applyBorder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/>
    </xf>
    <xf numFmtId="3" fontId="13" fillId="3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Capita Tax Profiles 
(Kenya, 1994)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"/>
          <c:w val="0.964"/>
          <c:h val="0.8115"/>
        </c:manualLayout>
      </c:layout>
      <c:lineChart>
        <c:grouping val="standard"/>
        <c:varyColors val="0"/>
        <c:ser>
          <c:idx val="0"/>
          <c:order val="0"/>
          <c:tx>
            <c:v>Consumption Tax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'Private C'!$A$2:$A$82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'Private C'!$I$2:$I$82</c:f>
              <c:numCache>
                <c:ptCount val="81"/>
                <c:pt idx="0">
                  <c:v>895.310222613263</c:v>
                </c:pt>
                <c:pt idx="1">
                  <c:v>897.7547751317138</c:v>
                </c:pt>
                <c:pt idx="2">
                  <c:v>902.8941907335516</c:v>
                </c:pt>
                <c:pt idx="3">
                  <c:v>908.895422037642</c:v>
                </c:pt>
                <c:pt idx="4">
                  <c:v>923.3720092583646</c:v>
                </c:pt>
                <c:pt idx="5">
                  <c:v>949.5230042495994</c:v>
                </c:pt>
                <c:pt idx="6">
                  <c:v>987.951079552717</c:v>
                </c:pt>
                <c:pt idx="7">
                  <c:v>1036.0036058190321</c:v>
                </c:pt>
                <c:pt idx="8">
                  <c:v>1047.1562679038227</c:v>
                </c:pt>
                <c:pt idx="9">
                  <c:v>1117.5876855861732</c:v>
                </c:pt>
                <c:pt idx="10">
                  <c:v>1157.2789603016035</c:v>
                </c:pt>
                <c:pt idx="11">
                  <c:v>1167.821988235123</c:v>
                </c:pt>
                <c:pt idx="12">
                  <c:v>1216.563928773049</c:v>
                </c:pt>
                <c:pt idx="13">
                  <c:v>1292.7050032813997</c:v>
                </c:pt>
                <c:pt idx="14">
                  <c:v>1358.9124111227661</c:v>
                </c:pt>
                <c:pt idx="15">
                  <c:v>1442.6522028762447</c:v>
                </c:pt>
                <c:pt idx="16">
                  <c:v>1539.7586049879897</c:v>
                </c:pt>
                <c:pt idx="17">
                  <c:v>1634.753897738897</c:v>
                </c:pt>
                <c:pt idx="18">
                  <c:v>1724.7026003338074</c:v>
                </c:pt>
                <c:pt idx="19">
                  <c:v>1896.5871449202932</c:v>
                </c:pt>
                <c:pt idx="20">
                  <c:v>1977.452431075856</c:v>
                </c:pt>
                <c:pt idx="21">
                  <c:v>2115.8363455073345</c:v>
                </c:pt>
                <c:pt idx="22">
                  <c:v>2209.8802361040193</c:v>
                </c:pt>
                <c:pt idx="23">
                  <c:v>2330.9647719434865</c:v>
                </c:pt>
                <c:pt idx="24">
                  <c:v>2453.9421388986434</c:v>
                </c:pt>
                <c:pt idx="25">
                  <c:v>2558.8925156288055</c:v>
                </c:pt>
                <c:pt idx="26">
                  <c:v>2599.1546355960345</c:v>
                </c:pt>
                <c:pt idx="27">
                  <c:v>2643.544143261302</c:v>
                </c:pt>
                <c:pt idx="28">
                  <c:v>2669.7221458837566</c:v>
                </c:pt>
                <c:pt idx="29">
                  <c:v>2676.148627115615</c:v>
                </c:pt>
                <c:pt idx="30">
                  <c:v>2689.8189332913375</c:v>
                </c:pt>
                <c:pt idx="31">
                  <c:v>2648.578819112333</c:v>
                </c:pt>
                <c:pt idx="32">
                  <c:v>2617.3488210358832</c:v>
                </c:pt>
                <c:pt idx="33">
                  <c:v>2558.0951181220094</c:v>
                </c:pt>
                <c:pt idx="34">
                  <c:v>2525.9300185712555</c:v>
                </c:pt>
                <c:pt idx="35">
                  <c:v>2472.012647539338</c:v>
                </c:pt>
                <c:pt idx="36">
                  <c:v>2396.9040475642337</c:v>
                </c:pt>
                <c:pt idx="37">
                  <c:v>2294.687357684576</c:v>
                </c:pt>
                <c:pt idx="38">
                  <c:v>2256.2369718532996</c:v>
                </c:pt>
                <c:pt idx="39">
                  <c:v>2206.8354784216954</c:v>
                </c:pt>
                <c:pt idx="40">
                  <c:v>2141.234243678035</c:v>
                </c:pt>
                <c:pt idx="41">
                  <c:v>2072.3280312749976</c:v>
                </c:pt>
                <c:pt idx="42">
                  <c:v>2047.0700439608331</c:v>
                </c:pt>
                <c:pt idx="43">
                  <c:v>2006.4459074779866</c:v>
                </c:pt>
                <c:pt idx="44">
                  <c:v>1984.0065520949101</c:v>
                </c:pt>
                <c:pt idx="45">
                  <c:v>1994.3857515379268</c:v>
                </c:pt>
                <c:pt idx="46">
                  <c:v>1991.6935733642295</c:v>
                </c:pt>
                <c:pt idx="47">
                  <c:v>1958.8588984315895</c:v>
                </c:pt>
                <c:pt idx="48">
                  <c:v>1972.2324423038795</c:v>
                </c:pt>
                <c:pt idx="49">
                  <c:v>1997.7865282695504</c:v>
                </c:pt>
                <c:pt idx="50">
                  <c:v>2033.2706362272704</c:v>
                </c:pt>
                <c:pt idx="51">
                  <c:v>2042.7112092722834</c:v>
                </c:pt>
                <c:pt idx="52">
                  <c:v>2063.0178903222236</c:v>
                </c:pt>
                <c:pt idx="53">
                  <c:v>2121.5454961974892</c:v>
                </c:pt>
                <c:pt idx="54">
                  <c:v>2108.9717364305634</c:v>
                </c:pt>
                <c:pt idx="55">
                  <c:v>2146.204688199921</c:v>
                </c:pt>
                <c:pt idx="56">
                  <c:v>2166.0204867950606</c:v>
                </c:pt>
                <c:pt idx="57">
                  <c:v>2138.961098921759</c:v>
                </c:pt>
                <c:pt idx="58">
                  <c:v>2187.540311402785</c:v>
                </c:pt>
                <c:pt idx="59">
                  <c:v>2189.7597529582426</c:v>
                </c:pt>
                <c:pt idx="60">
                  <c:v>2210.885639019594</c:v>
                </c:pt>
                <c:pt idx="61">
                  <c:v>2209.740729702848</c:v>
                </c:pt>
                <c:pt idx="62">
                  <c:v>2211.5440855740057</c:v>
                </c:pt>
                <c:pt idx="63">
                  <c:v>2241.903272727647</c:v>
                </c:pt>
                <c:pt idx="64">
                  <c:v>2292.367299892853</c:v>
                </c:pt>
                <c:pt idx="65">
                  <c:v>2300.507604173571</c:v>
                </c:pt>
                <c:pt idx="66">
                  <c:v>2318.4161930353125</c:v>
                </c:pt>
                <c:pt idx="67">
                  <c:v>2300.1066356499855</c:v>
                </c:pt>
                <c:pt idx="68">
                  <c:v>2306.3840841777405</c:v>
                </c:pt>
                <c:pt idx="69">
                  <c:v>2302.347615926687</c:v>
                </c:pt>
                <c:pt idx="70">
                  <c:v>2363.96185332456</c:v>
                </c:pt>
                <c:pt idx="71">
                  <c:v>2376.260870386947</c:v>
                </c:pt>
                <c:pt idx="72">
                  <c:v>2381.9530138270206</c:v>
                </c:pt>
                <c:pt idx="73">
                  <c:v>2355.8802434776626</c:v>
                </c:pt>
                <c:pt idx="74">
                  <c:v>2318.3783937449966</c:v>
                </c:pt>
                <c:pt idx="75">
                  <c:v>2359.4721175376353</c:v>
                </c:pt>
                <c:pt idx="76">
                  <c:v>2375.8724516553343</c:v>
                </c:pt>
                <c:pt idx="77">
                  <c:v>2378.008463551146</c:v>
                </c:pt>
                <c:pt idx="78">
                  <c:v>2380.144475446958</c:v>
                </c:pt>
                <c:pt idx="79">
                  <c:v>2382.2804873427694</c:v>
                </c:pt>
                <c:pt idx="80">
                  <c:v>2384.4164992385813</c:v>
                </c:pt>
              </c:numCache>
            </c:numRef>
          </c:val>
          <c:smooth val="0"/>
        </c:ser>
        <c:ser>
          <c:idx val="1"/>
          <c:order val="1"/>
          <c:tx>
            <c:v>Labor Income Tax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'labor income'!$J$2:$J$82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0.04937951221519741</c:v>
                </c:pt>
                <c:pt idx="9">
                  <c:v>0.1770969577882932</c:v>
                </c:pt>
                <c:pt idx="10">
                  <c:v>0.41382284975104944</c:v>
                </c:pt>
                <c:pt idx="11">
                  <c:v>0.62584602332672</c:v>
                </c:pt>
                <c:pt idx="12">
                  <c:v>1.2834792299413271</c:v>
                </c:pt>
                <c:pt idx="13">
                  <c:v>2.5235872116403555</c:v>
                </c:pt>
                <c:pt idx="14">
                  <c:v>12.042213259617972</c:v>
                </c:pt>
                <c:pt idx="15">
                  <c:v>23.914939097077912</c:v>
                </c:pt>
                <c:pt idx="16">
                  <c:v>53.082794474452804</c:v>
                </c:pt>
                <c:pt idx="17">
                  <c:v>81.97198783330015</c:v>
                </c:pt>
                <c:pt idx="18">
                  <c:v>123.97280925966596</c:v>
                </c:pt>
                <c:pt idx="19">
                  <c:v>177.96249297172608</c:v>
                </c:pt>
                <c:pt idx="20">
                  <c:v>275.8036297742108</c:v>
                </c:pt>
                <c:pt idx="21">
                  <c:v>388.9646273317643</c:v>
                </c:pt>
                <c:pt idx="22">
                  <c:v>554.4262092845976</c:v>
                </c:pt>
                <c:pt idx="23">
                  <c:v>695.2361683832835</c:v>
                </c:pt>
                <c:pt idx="24">
                  <c:v>895.3379933231938</c:v>
                </c:pt>
                <c:pt idx="25">
                  <c:v>1184.3972991355226</c:v>
                </c:pt>
                <c:pt idx="26">
                  <c:v>1274.9322691513134</c:v>
                </c:pt>
                <c:pt idx="27">
                  <c:v>1386.3832849185835</c:v>
                </c:pt>
                <c:pt idx="28">
                  <c:v>1455.4407699570777</c:v>
                </c:pt>
                <c:pt idx="29">
                  <c:v>1496.6821678036395</c:v>
                </c:pt>
                <c:pt idx="30">
                  <c:v>1653.7045764618604</c:v>
                </c:pt>
                <c:pt idx="31">
                  <c:v>1754.508243406238</c:v>
                </c:pt>
                <c:pt idx="32">
                  <c:v>1741.710138130189</c:v>
                </c:pt>
                <c:pt idx="33">
                  <c:v>2047.8127449103567</c:v>
                </c:pt>
                <c:pt idx="34">
                  <c:v>2041.7971300765992</c:v>
                </c:pt>
                <c:pt idx="35">
                  <c:v>1885.2279387507638</c:v>
                </c:pt>
                <c:pt idx="36">
                  <c:v>2046.4901356579715</c:v>
                </c:pt>
                <c:pt idx="37">
                  <c:v>2012.5337057886188</c:v>
                </c:pt>
                <c:pt idx="38">
                  <c:v>2291.3438136067302</c:v>
                </c:pt>
                <c:pt idx="39">
                  <c:v>2355.528275613578</c:v>
                </c:pt>
                <c:pt idx="40">
                  <c:v>2297.263663010215</c:v>
                </c:pt>
                <c:pt idx="41">
                  <c:v>2077.2028143490556</c:v>
                </c:pt>
                <c:pt idx="42">
                  <c:v>1805.070467176158</c:v>
                </c:pt>
                <c:pt idx="43">
                  <c:v>1494.6506983861716</c:v>
                </c:pt>
                <c:pt idx="44">
                  <c:v>1580.6765078932517</c:v>
                </c:pt>
                <c:pt idx="45">
                  <c:v>1651.175993652446</c:v>
                </c:pt>
                <c:pt idx="46">
                  <c:v>1670.1374012576168</c:v>
                </c:pt>
                <c:pt idx="47">
                  <c:v>1770.776302013544</c:v>
                </c:pt>
                <c:pt idx="48">
                  <c:v>1690.030695543944</c:v>
                </c:pt>
                <c:pt idx="49">
                  <c:v>1617.5271209963344</c:v>
                </c:pt>
                <c:pt idx="50">
                  <c:v>1330.3926304849901</c:v>
                </c:pt>
                <c:pt idx="51">
                  <c:v>1268.2004741992168</c:v>
                </c:pt>
                <c:pt idx="52">
                  <c:v>1310.4802598719411</c:v>
                </c:pt>
                <c:pt idx="53">
                  <c:v>1119.6226760346813</c:v>
                </c:pt>
                <c:pt idx="54">
                  <c:v>1059.9442098884208</c:v>
                </c:pt>
                <c:pt idx="55">
                  <c:v>1119.1092265185682</c:v>
                </c:pt>
                <c:pt idx="56">
                  <c:v>985.8969864276874</c:v>
                </c:pt>
                <c:pt idx="57">
                  <c:v>812.5959202798084</c:v>
                </c:pt>
                <c:pt idx="58">
                  <c:v>863.3356412028762</c:v>
                </c:pt>
                <c:pt idx="59">
                  <c:v>742.5950591375961</c:v>
                </c:pt>
                <c:pt idx="60">
                  <c:v>571.7031880377618</c:v>
                </c:pt>
                <c:pt idx="61">
                  <c:v>491.84540761715164</c:v>
                </c:pt>
                <c:pt idx="62">
                  <c:v>507.779585036583</c:v>
                </c:pt>
                <c:pt idx="63">
                  <c:v>354.0597221090249</c:v>
                </c:pt>
                <c:pt idx="64">
                  <c:v>366.8482301074856</c:v>
                </c:pt>
                <c:pt idx="65">
                  <c:v>395.74560140742295</c:v>
                </c:pt>
                <c:pt idx="66">
                  <c:v>342.3752023357687</c:v>
                </c:pt>
                <c:pt idx="67">
                  <c:v>319.7876183212631</c:v>
                </c:pt>
                <c:pt idx="68">
                  <c:v>326.3283510418766</c:v>
                </c:pt>
                <c:pt idx="69">
                  <c:v>369.3671996954921</c:v>
                </c:pt>
                <c:pt idx="70">
                  <c:v>308.2697374185119</c:v>
                </c:pt>
                <c:pt idx="71">
                  <c:v>280.5453564372047</c:v>
                </c:pt>
                <c:pt idx="72">
                  <c:v>258.9939002909245</c:v>
                </c:pt>
                <c:pt idx="73">
                  <c:v>231.33650499153532</c:v>
                </c:pt>
                <c:pt idx="74">
                  <c:v>173.66387612086763</c:v>
                </c:pt>
                <c:pt idx="75">
                  <c:v>166.30772375002934</c:v>
                </c:pt>
                <c:pt idx="76">
                  <c:v>119.86646168715677</c:v>
                </c:pt>
                <c:pt idx="77">
                  <c:v>64.13997811800319</c:v>
                </c:pt>
                <c:pt idx="78">
                  <c:v>25.52297958045968</c:v>
                </c:pt>
                <c:pt idx="79">
                  <c:v>46.15532834305697</c:v>
                </c:pt>
                <c:pt idx="80">
                  <c:v>66.7876771056542</c:v>
                </c:pt>
              </c:numCache>
            </c:numRef>
          </c:val>
          <c:smooth val="0"/>
        </c:ser>
        <c:ser>
          <c:idx val="2"/>
          <c:order val="2"/>
          <c:tx>
            <c:v>Asset Income Tax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'assest income'!$J$2:$J$82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2.2454830407449524</c:v>
                </c:pt>
                <c:pt idx="18">
                  <c:v>15.519659437850002</c:v>
                </c:pt>
                <c:pt idx="19">
                  <c:v>43.25485525699651</c:v>
                </c:pt>
                <c:pt idx="20">
                  <c:v>60.307670221810135</c:v>
                </c:pt>
                <c:pt idx="21">
                  <c:v>118.9342537293059</c:v>
                </c:pt>
                <c:pt idx="22">
                  <c:v>144.95582631894212</c:v>
                </c:pt>
                <c:pt idx="23">
                  <c:v>180.27742789549998</c:v>
                </c:pt>
                <c:pt idx="24">
                  <c:v>734.5634793603296</c:v>
                </c:pt>
                <c:pt idx="25">
                  <c:v>1032.3113847117484</c:v>
                </c:pt>
                <c:pt idx="26">
                  <c:v>1121.4242129324766</c:v>
                </c:pt>
                <c:pt idx="27">
                  <c:v>1342.3883455952073</c:v>
                </c:pt>
                <c:pt idx="28">
                  <c:v>1573.5475645790766</c:v>
                </c:pt>
                <c:pt idx="29">
                  <c:v>1937.2134871950498</c:v>
                </c:pt>
                <c:pt idx="30">
                  <c:v>2289.761607261071</c:v>
                </c:pt>
                <c:pt idx="31">
                  <c:v>2440.2912920757117</c:v>
                </c:pt>
                <c:pt idx="32">
                  <c:v>2407.6890376108577</c:v>
                </c:pt>
                <c:pt idx="33">
                  <c:v>2069.736713731487</c:v>
                </c:pt>
                <c:pt idx="34">
                  <c:v>1943.7971839137458</c:v>
                </c:pt>
                <c:pt idx="35">
                  <c:v>1979.6870016342234</c:v>
                </c:pt>
                <c:pt idx="36">
                  <c:v>3344.4782653657307</c:v>
                </c:pt>
                <c:pt idx="37">
                  <c:v>3704.8796996147644</c:v>
                </c:pt>
                <c:pt idx="38">
                  <c:v>3791.9569156974403</c:v>
                </c:pt>
                <c:pt idx="39">
                  <c:v>4488.107979250916</c:v>
                </c:pt>
                <c:pt idx="40">
                  <c:v>5179.992054259018</c:v>
                </c:pt>
                <c:pt idx="41">
                  <c:v>5184.090055544239</c:v>
                </c:pt>
                <c:pt idx="42">
                  <c:v>5157.7785434794605</c:v>
                </c:pt>
                <c:pt idx="43">
                  <c:v>5350.305507773346</c:v>
                </c:pt>
                <c:pt idx="44">
                  <c:v>5300.496107396263</c:v>
                </c:pt>
                <c:pt idx="45">
                  <c:v>4405.816969308469</c:v>
                </c:pt>
                <c:pt idx="46">
                  <c:v>5062.615102704023</c:v>
                </c:pt>
                <c:pt idx="47">
                  <c:v>5179.17705364094</c:v>
                </c:pt>
                <c:pt idx="48">
                  <c:v>4458.37785938484</c:v>
                </c:pt>
                <c:pt idx="49">
                  <c:v>3901.4002872515607</c:v>
                </c:pt>
                <c:pt idx="50">
                  <c:v>3575.9800840140374</c:v>
                </c:pt>
                <c:pt idx="51">
                  <c:v>3650.757343057936</c:v>
                </c:pt>
                <c:pt idx="52">
                  <c:v>3637.032056195731</c:v>
                </c:pt>
                <c:pt idx="53">
                  <c:v>3663.8624546521637</c:v>
                </c:pt>
                <c:pt idx="54">
                  <c:v>3243.524243719493</c:v>
                </c:pt>
                <c:pt idx="55">
                  <c:v>2180.6713626071783</c:v>
                </c:pt>
                <c:pt idx="56">
                  <c:v>2034.5533081444428</c:v>
                </c:pt>
                <c:pt idx="57">
                  <c:v>2299.2607535928287</c:v>
                </c:pt>
                <c:pt idx="58">
                  <c:v>5219.002815487057</c:v>
                </c:pt>
                <c:pt idx="59">
                  <c:v>5907.512418393565</c:v>
                </c:pt>
                <c:pt idx="60">
                  <c:v>6007.755724511238</c:v>
                </c:pt>
                <c:pt idx="61">
                  <c:v>5728.095209585618</c:v>
                </c:pt>
                <c:pt idx="62">
                  <c:v>5925.627866100057</c:v>
                </c:pt>
                <c:pt idx="63">
                  <c:v>6306.413361489308</c:v>
                </c:pt>
                <c:pt idx="64">
                  <c:v>5753.526657506423</c:v>
                </c:pt>
                <c:pt idx="65">
                  <c:v>6946.353100711451</c:v>
                </c:pt>
                <c:pt idx="66">
                  <c:v>6935.792083071641</c:v>
                </c:pt>
                <c:pt idx="67">
                  <c:v>3189.3708836819155</c:v>
                </c:pt>
                <c:pt idx="68">
                  <c:v>3161.5297709681595</c:v>
                </c:pt>
                <c:pt idx="69">
                  <c:v>2869.7383351080575</c:v>
                </c:pt>
                <c:pt idx="70">
                  <c:v>2272.9822674518296</c:v>
                </c:pt>
                <c:pt idx="71">
                  <c:v>2991.2126431607226</c:v>
                </c:pt>
                <c:pt idx="72">
                  <c:v>3170.8806448831056</c:v>
                </c:pt>
                <c:pt idx="73">
                  <c:v>3421.563498551048</c:v>
                </c:pt>
                <c:pt idx="74">
                  <c:v>3231.683141525218</c:v>
                </c:pt>
                <c:pt idx="75">
                  <c:v>2847.859314428432</c:v>
                </c:pt>
                <c:pt idx="76">
                  <c:v>2832.5652127647795</c:v>
                </c:pt>
                <c:pt idx="77">
                  <c:v>2750.4235820395174</c:v>
                </c:pt>
                <c:pt idx="78">
                  <c:v>2668.2819513142767</c:v>
                </c:pt>
                <c:pt idx="79">
                  <c:v>2586.140320589036</c:v>
                </c:pt>
                <c:pt idx="80">
                  <c:v>2503.9986898637735</c:v>
                </c:pt>
              </c:numCache>
            </c:numRef>
          </c:val>
          <c:smooth val="0"/>
        </c:ser>
        <c:ser>
          <c:idx val="3"/>
          <c:order val="3"/>
          <c:tx>
            <c:v>Transfers surplus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'Total Tax'!$C$2:$C$82</c:f>
              <c:numCache/>
            </c:numRef>
          </c:val>
          <c:smooth val="0"/>
        </c:ser>
        <c:axId val="61567887"/>
        <c:axId val="17240072"/>
      </c:lineChart>
      <c:catAx>
        <c:axId val="6156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240072"/>
        <c:crosses val="autoZero"/>
        <c:auto val="1"/>
        <c:lblOffset val="100"/>
        <c:noMultiLvlLbl val="0"/>
      </c:catAx>
      <c:valAx>
        <c:axId val="17240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67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19625"/>
          <c:w val="0.27525"/>
          <c:h val="0.169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'[1]Sheet2'!$O$2:$O$82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0.9764460868357696</c:v>
                </c:pt>
                <c:pt idx="9">
                  <c:v>3.282291600964053</c:v>
                </c:pt>
                <c:pt idx="10">
                  <c:v>7.967730418548117</c:v>
                </c:pt>
                <c:pt idx="11">
                  <c:v>11.802669849706005</c:v>
                </c:pt>
                <c:pt idx="12">
                  <c:v>20.704049146574555</c:v>
                </c:pt>
                <c:pt idx="13">
                  <c:v>43.71989479445077</c:v>
                </c:pt>
                <c:pt idx="14">
                  <c:v>150.8193710588641</c:v>
                </c:pt>
                <c:pt idx="15">
                  <c:v>309.17991155542273</c:v>
                </c:pt>
                <c:pt idx="16">
                  <c:v>568.1240265952542</c:v>
                </c:pt>
                <c:pt idx="17">
                  <c:v>853.1391330035547</c:v>
                </c:pt>
                <c:pt idx="18">
                  <c:v>1355.796454038287</c:v>
                </c:pt>
                <c:pt idx="19">
                  <c:v>1959.7357240574675</c:v>
                </c:pt>
                <c:pt idx="20">
                  <c:v>2925.4104825621057</c:v>
                </c:pt>
                <c:pt idx="21">
                  <c:v>3629.1237664451446</c:v>
                </c:pt>
                <c:pt idx="22">
                  <c:v>5245.433645182413</c:v>
                </c:pt>
                <c:pt idx="23">
                  <c:v>6525.525012686323</c:v>
                </c:pt>
                <c:pt idx="24">
                  <c:v>8334.8736664454</c:v>
                </c:pt>
                <c:pt idx="25">
                  <c:v>11453.04757708754</c:v>
                </c:pt>
                <c:pt idx="26">
                  <c:v>12427.648626197053</c:v>
                </c:pt>
                <c:pt idx="27">
                  <c:v>13015.931077780973</c:v>
                </c:pt>
                <c:pt idx="28">
                  <c:v>14345.361496330957</c:v>
                </c:pt>
                <c:pt idx="29">
                  <c:v>14745.847311026613</c:v>
                </c:pt>
                <c:pt idx="30">
                  <c:v>17523.716493306812</c:v>
                </c:pt>
                <c:pt idx="31">
                  <c:v>19497.09484548571</c:v>
                </c:pt>
                <c:pt idx="32">
                  <c:v>19911.109573249243</c:v>
                </c:pt>
                <c:pt idx="33">
                  <c:v>24646.433641639538</c:v>
                </c:pt>
                <c:pt idx="34">
                  <c:v>25285.88664145851</c:v>
                </c:pt>
                <c:pt idx="35">
                  <c:v>22208.94001404668</c:v>
                </c:pt>
                <c:pt idx="36">
                  <c:v>22575.13881320956</c:v>
                </c:pt>
                <c:pt idx="37">
                  <c:v>21426.35452117736</c:v>
                </c:pt>
                <c:pt idx="38">
                  <c:v>25082.841307460996</c:v>
                </c:pt>
                <c:pt idx="39">
                  <c:v>26560.286934901775</c:v>
                </c:pt>
                <c:pt idx="40">
                  <c:v>26967.009773511538</c:v>
                </c:pt>
                <c:pt idx="41">
                  <c:v>25877.570339573882</c:v>
                </c:pt>
                <c:pt idx="42">
                  <c:v>22739.870245938117</c:v>
                </c:pt>
                <c:pt idx="43">
                  <c:v>16405.59679398057</c:v>
                </c:pt>
                <c:pt idx="44">
                  <c:v>17511.258149160338</c:v>
                </c:pt>
                <c:pt idx="45">
                  <c:v>18483.082695273653</c:v>
                </c:pt>
                <c:pt idx="46">
                  <c:v>18378.380835100135</c:v>
                </c:pt>
                <c:pt idx="47">
                  <c:v>18032.225007288038</c:v>
                </c:pt>
                <c:pt idx="48">
                  <c:v>19459.674380682347</c:v>
                </c:pt>
                <c:pt idx="49">
                  <c:v>17431.255023835434</c:v>
                </c:pt>
                <c:pt idx="50">
                  <c:v>13515.165906984454</c:v>
                </c:pt>
                <c:pt idx="51">
                  <c:v>11848.849397078913</c:v>
                </c:pt>
                <c:pt idx="52">
                  <c:v>11756.558834040428</c:v>
                </c:pt>
                <c:pt idx="53">
                  <c:v>9134.44473754107</c:v>
                </c:pt>
                <c:pt idx="54">
                  <c:v>7702.512444168455</c:v>
                </c:pt>
                <c:pt idx="55">
                  <c:v>7053.23739164925</c:v>
                </c:pt>
                <c:pt idx="56">
                  <c:v>6222.649967086134</c:v>
                </c:pt>
                <c:pt idx="57">
                  <c:v>5077.782657583333</c:v>
                </c:pt>
                <c:pt idx="58">
                  <c:v>5517.4872710477985</c:v>
                </c:pt>
                <c:pt idx="59">
                  <c:v>4934.949473317532</c:v>
                </c:pt>
                <c:pt idx="60">
                  <c:v>4306.264288658581</c:v>
                </c:pt>
                <c:pt idx="61">
                  <c:v>3680.0282691681814</c:v>
                </c:pt>
                <c:pt idx="62">
                  <c:v>3137.9663945977086</c:v>
                </c:pt>
                <c:pt idx="63">
                  <c:v>1871.1840883075017</c:v>
                </c:pt>
                <c:pt idx="64">
                  <c:v>1924.0038344976342</c:v>
                </c:pt>
                <c:pt idx="65">
                  <c:v>2249.6104935328863</c:v>
                </c:pt>
                <c:pt idx="66">
                  <c:v>1850.4779955998404</c:v>
                </c:pt>
                <c:pt idx="67">
                  <c:v>1885.9030872412077</c:v>
                </c:pt>
                <c:pt idx="68">
                  <c:v>1876.4970848984892</c:v>
                </c:pt>
                <c:pt idx="69">
                  <c:v>2252.816713938008</c:v>
                </c:pt>
                <c:pt idx="70">
                  <c:v>1799.0300873044691</c:v>
                </c:pt>
                <c:pt idx="71">
                  <c:v>1592.1827531555523</c:v>
                </c:pt>
                <c:pt idx="72">
                  <c:v>1197.2642482588008</c:v>
                </c:pt>
                <c:pt idx="73">
                  <c:v>597.4438361274903</c:v>
                </c:pt>
                <c:pt idx="74">
                  <c:v>490.3504964702567</c:v>
                </c:pt>
                <c:pt idx="75">
                  <c:v>446.5730137926011</c:v>
                </c:pt>
                <c:pt idx="76">
                  <c:v>335.00590606750274</c:v>
                </c:pt>
                <c:pt idx="77">
                  <c:v>185.72436971332922</c:v>
                </c:pt>
                <c:pt idx="78">
                  <c:v>46.87274231377159</c:v>
                </c:pt>
                <c:pt idx="79">
                  <c:v>84.76388130842535</c:v>
                </c:pt>
                <c:pt idx="80">
                  <c:v>122.65502030307937</c:v>
                </c:pt>
              </c:numCache>
            </c:numRef>
          </c:val>
          <c:smooth val="0"/>
        </c:ser>
        <c:axId val="13314713"/>
        <c:axId val="52723554"/>
      </c:line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23554"/>
        <c:crosses val="autoZero"/>
        <c:auto val="1"/>
        <c:lblOffset val="100"/>
        <c:noMultiLvlLbl val="0"/>
      </c:catAx>
      <c:valAx>
        <c:axId val="52723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14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Capita Total Labor Income 
(Kenya, 1994)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6025"/>
          <c:w val="0.8897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'labor income'!$I$1</c:f>
              <c:strCache>
                <c:ptCount val="1"/>
                <c:pt idx="0">
                  <c:v>Total Labor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'labor income'!$A$2:$A$82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'labor income'!$I$2:$I$82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0.9960786732200438</c:v>
                </c:pt>
                <c:pt idx="9">
                  <c:v>3.5723824483381237</c:v>
                </c:pt>
                <c:pt idx="10">
                  <c:v>8.347593903556241</c:v>
                </c:pt>
                <c:pt idx="11">
                  <c:v>12.624504548334928</c:v>
                </c:pt>
                <c:pt idx="12">
                  <c:v>25.89021703766398</c:v>
                </c:pt>
                <c:pt idx="13">
                  <c:v>50.905553513186845</c:v>
                </c:pt>
                <c:pt idx="14">
                  <c:v>242.91434378692423</c:v>
                </c:pt>
                <c:pt idx="15">
                  <c:v>482.4098039312778</c:v>
                </c:pt>
                <c:pt idx="16">
                  <c:v>1070.7809194326574</c:v>
                </c:pt>
                <c:pt idx="17">
                  <c:v>1653.5308920502823</c:v>
                </c:pt>
                <c:pt idx="18">
                  <c:v>2500.76733898405</c:v>
                </c:pt>
                <c:pt idx="19">
                  <c:v>3589.841939095785</c:v>
                </c:pt>
                <c:pt idx="20">
                  <c:v>5563.48374640723</c:v>
                </c:pt>
                <c:pt idx="21">
                  <c:v>7846.156281043848</c:v>
                </c:pt>
                <c:pt idx="22">
                  <c:v>11183.831070179243</c:v>
                </c:pt>
                <c:pt idx="23">
                  <c:v>14024.235742950006</c:v>
                </c:pt>
                <c:pt idx="24">
                  <c:v>18060.67011326993</c:v>
                </c:pt>
                <c:pt idx="25">
                  <c:v>23891.54605551622</c:v>
                </c:pt>
                <c:pt idx="26">
                  <c:v>25717.808583593418</c:v>
                </c:pt>
                <c:pt idx="27">
                  <c:v>27965.98753341144</c:v>
                </c:pt>
                <c:pt idx="28">
                  <c:v>29359.00834279655</c:v>
                </c:pt>
                <c:pt idx="29">
                  <c:v>30190.925771824943</c:v>
                </c:pt>
                <c:pt idx="30">
                  <c:v>33358.36638566639</c:v>
                </c:pt>
                <c:pt idx="31">
                  <c:v>35391.768060192626</c:v>
                </c:pt>
                <c:pt idx="32">
                  <c:v>35133.60593685002</c:v>
                </c:pt>
                <c:pt idx="33">
                  <c:v>41308.27767321738</c:v>
                </c:pt>
                <c:pt idx="34">
                  <c:v>41186.93128129478</c:v>
                </c:pt>
                <c:pt idx="35">
                  <c:v>38028.63292299356</c:v>
                </c:pt>
                <c:pt idx="36">
                  <c:v>41281.598129208054</c:v>
                </c:pt>
                <c:pt idx="37">
                  <c:v>40596.63235910989</c:v>
                </c:pt>
                <c:pt idx="38">
                  <c:v>46220.7624854972</c:v>
                </c:pt>
                <c:pt idx="39">
                  <c:v>47515.48515263296</c:v>
                </c:pt>
                <c:pt idx="40">
                  <c:v>46340.17710656085</c:v>
                </c:pt>
                <c:pt idx="41">
                  <c:v>41901.13126895084</c:v>
                </c:pt>
                <c:pt idx="42">
                  <c:v>36411.70427479736</c:v>
                </c:pt>
                <c:pt idx="43">
                  <c:v>30149.947170148607</c:v>
                </c:pt>
                <c:pt idx="44">
                  <c:v>31885.25135507169</c:v>
                </c:pt>
                <c:pt idx="45">
                  <c:v>33307.36006144529</c:v>
                </c:pt>
                <c:pt idx="46">
                  <c:v>33689.847714369695</c:v>
                </c:pt>
                <c:pt idx="47">
                  <c:v>35719.92574151626</c:v>
                </c:pt>
                <c:pt idx="48">
                  <c:v>34091.133293950654</c:v>
                </c:pt>
                <c:pt idx="49">
                  <c:v>32628.598305262232</c:v>
                </c:pt>
                <c:pt idx="50">
                  <c:v>26836.54954832395</c:v>
                </c:pt>
                <c:pt idx="51">
                  <c:v>25582.01547662526</c:v>
                </c:pt>
                <c:pt idx="52">
                  <c:v>26434.879162952922</c:v>
                </c:pt>
                <c:pt idx="53">
                  <c:v>22584.918716723732</c:v>
                </c:pt>
                <c:pt idx="54">
                  <c:v>21381.090555770792</c:v>
                </c:pt>
                <c:pt idx="55">
                  <c:v>22574.561463485865</c:v>
                </c:pt>
                <c:pt idx="56">
                  <c:v>19887.41723273429</c:v>
                </c:pt>
                <c:pt idx="57">
                  <c:v>16391.605137954808</c:v>
                </c:pt>
                <c:pt idx="58">
                  <c:v>17415.12180770939</c:v>
                </c:pt>
                <c:pt idx="59">
                  <c:v>14979.55463840905</c:v>
                </c:pt>
                <c:pt idx="60">
                  <c:v>11532.34058964765</c:v>
                </c:pt>
                <c:pt idx="61">
                  <c:v>9921.45728199161</c:v>
                </c:pt>
                <c:pt idx="62">
                  <c:v>10242.879944767838</c:v>
                </c:pt>
                <c:pt idx="63">
                  <c:v>7142.057959221277</c:v>
                </c:pt>
                <c:pt idx="64">
                  <c:v>7400.026487222455</c:v>
                </c:pt>
                <c:pt idx="65">
                  <c:v>7982.941424464985</c:v>
                </c:pt>
                <c:pt idx="66">
                  <c:v>6906.358973329383</c:v>
                </c:pt>
                <c:pt idx="67">
                  <c:v>6450.724445828106</c:v>
                </c:pt>
                <c:pt idx="68">
                  <c:v>6582.663464217812</c:v>
                </c:pt>
                <c:pt idx="69">
                  <c:v>7450.838894484974</c:v>
                </c:pt>
                <c:pt idx="70">
                  <c:v>6218.386882874458</c:v>
                </c:pt>
                <c:pt idx="71">
                  <c:v>5659.133391196419</c:v>
                </c:pt>
                <c:pt idx="72">
                  <c:v>5224.399533344743</c:v>
                </c:pt>
                <c:pt idx="73">
                  <c:v>4666.497270266916</c:v>
                </c:pt>
                <c:pt idx="74">
                  <c:v>3503.1306619405073</c:v>
                </c:pt>
                <c:pt idx="75">
                  <c:v>3354.7430784095795</c:v>
                </c:pt>
                <c:pt idx="76">
                  <c:v>2417.934498838123</c:v>
                </c:pt>
                <c:pt idx="77">
                  <c:v>1293.8253424966085</c:v>
                </c:pt>
                <c:pt idx="78">
                  <c:v>514.847038713805</c:v>
                </c:pt>
                <c:pt idx="79">
                  <c:v>931.0407526431228</c:v>
                </c:pt>
                <c:pt idx="80">
                  <c:v>1347.2344665724393</c:v>
                </c:pt>
              </c:numCache>
            </c:numRef>
          </c:val>
          <c:smooth val="0"/>
        </c:ser>
        <c:axId val="4749939"/>
        <c:axId val="42749452"/>
      </c:lineChart>
      <c:catAx>
        <c:axId val="4749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49452"/>
        <c:crosses val="autoZero"/>
        <c:auto val="1"/>
        <c:lblOffset val="100"/>
        <c:tickLblSkip val="5"/>
        <c:noMultiLvlLbl val="0"/>
      </c:catAx>
      <c:valAx>
        <c:axId val="42749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Kenya Shillings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9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Capita Labor Income Tax 
(Kenya, 1994)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295"/>
          <c:w val="0.9045"/>
          <c:h val="0.772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'labor income'!$A$2:$A$82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'labor income'!$J$2:$J$82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0.04937951221519741</c:v>
                </c:pt>
                <c:pt idx="9">
                  <c:v>0.1770969577882932</c:v>
                </c:pt>
                <c:pt idx="10">
                  <c:v>0.41382284975104944</c:v>
                </c:pt>
                <c:pt idx="11">
                  <c:v>0.62584602332672</c:v>
                </c:pt>
                <c:pt idx="12">
                  <c:v>1.2834792299413271</c:v>
                </c:pt>
                <c:pt idx="13">
                  <c:v>2.5235872116403555</c:v>
                </c:pt>
                <c:pt idx="14">
                  <c:v>12.042213259617972</c:v>
                </c:pt>
                <c:pt idx="15">
                  <c:v>23.914939097077912</c:v>
                </c:pt>
                <c:pt idx="16">
                  <c:v>53.082794474452804</c:v>
                </c:pt>
                <c:pt idx="17">
                  <c:v>81.97198783330015</c:v>
                </c:pt>
                <c:pt idx="18">
                  <c:v>123.97280925966596</c:v>
                </c:pt>
                <c:pt idx="19">
                  <c:v>177.96249297172608</c:v>
                </c:pt>
                <c:pt idx="20">
                  <c:v>275.8036297742108</c:v>
                </c:pt>
                <c:pt idx="21">
                  <c:v>388.9646273317643</c:v>
                </c:pt>
                <c:pt idx="22">
                  <c:v>554.4262092845976</c:v>
                </c:pt>
                <c:pt idx="23">
                  <c:v>695.2361683832835</c:v>
                </c:pt>
                <c:pt idx="24">
                  <c:v>895.3379933231938</c:v>
                </c:pt>
                <c:pt idx="25">
                  <c:v>1184.3972991355226</c:v>
                </c:pt>
                <c:pt idx="26">
                  <c:v>1274.9322691513134</c:v>
                </c:pt>
                <c:pt idx="27">
                  <c:v>1386.3832849185835</c:v>
                </c:pt>
                <c:pt idx="28">
                  <c:v>1455.4407699570777</c:v>
                </c:pt>
                <c:pt idx="29">
                  <c:v>1496.6821678036395</c:v>
                </c:pt>
                <c:pt idx="30">
                  <c:v>1653.7045764618604</c:v>
                </c:pt>
                <c:pt idx="31">
                  <c:v>1754.508243406238</c:v>
                </c:pt>
                <c:pt idx="32">
                  <c:v>1741.710138130189</c:v>
                </c:pt>
                <c:pt idx="33">
                  <c:v>2047.8127449103567</c:v>
                </c:pt>
                <c:pt idx="34">
                  <c:v>2041.7971300765992</c:v>
                </c:pt>
                <c:pt idx="35">
                  <c:v>1885.2279387507638</c:v>
                </c:pt>
                <c:pt idx="36">
                  <c:v>2046.4901356579715</c:v>
                </c:pt>
                <c:pt idx="37">
                  <c:v>2012.5337057886188</c:v>
                </c:pt>
                <c:pt idx="38">
                  <c:v>2291.3438136067302</c:v>
                </c:pt>
                <c:pt idx="39">
                  <c:v>2355.528275613578</c:v>
                </c:pt>
                <c:pt idx="40">
                  <c:v>2297.263663010215</c:v>
                </c:pt>
                <c:pt idx="41">
                  <c:v>2077.2028143490556</c:v>
                </c:pt>
                <c:pt idx="42">
                  <c:v>1805.070467176158</c:v>
                </c:pt>
                <c:pt idx="43">
                  <c:v>1494.6506983861716</c:v>
                </c:pt>
                <c:pt idx="44">
                  <c:v>1580.6765078932517</c:v>
                </c:pt>
                <c:pt idx="45">
                  <c:v>1651.175993652446</c:v>
                </c:pt>
                <c:pt idx="46">
                  <c:v>1670.1374012576168</c:v>
                </c:pt>
                <c:pt idx="47">
                  <c:v>1770.776302013544</c:v>
                </c:pt>
                <c:pt idx="48">
                  <c:v>1690.030695543944</c:v>
                </c:pt>
                <c:pt idx="49">
                  <c:v>1617.5271209963344</c:v>
                </c:pt>
                <c:pt idx="50">
                  <c:v>1330.3926304849901</c:v>
                </c:pt>
                <c:pt idx="51">
                  <c:v>1268.2004741992168</c:v>
                </c:pt>
                <c:pt idx="52">
                  <c:v>1310.4802598719411</c:v>
                </c:pt>
                <c:pt idx="53">
                  <c:v>1119.6226760346813</c:v>
                </c:pt>
                <c:pt idx="54">
                  <c:v>1059.9442098884208</c:v>
                </c:pt>
                <c:pt idx="55">
                  <c:v>1119.1092265185682</c:v>
                </c:pt>
                <c:pt idx="56">
                  <c:v>985.8969864276874</c:v>
                </c:pt>
                <c:pt idx="57">
                  <c:v>812.5959202798084</c:v>
                </c:pt>
                <c:pt idx="58">
                  <c:v>863.3356412028762</c:v>
                </c:pt>
                <c:pt idx="59">
                  <c:v>742.5950591375961</c:v>
                </c:pt>
                <c:pt idx="60">
                  <c:v>571.7031880377618</c:v>
                </c:pt>
                <c:pt idx="61">
                  <c:v>491.84540761715164</c:v>
                </c:pt>
                <c:pt idx="62">
                  <c:v>507.779585036583</c:v>
                </c:pt>
                <c:pt idx="63">
                  <c:v>354.0597221090249</c:v>
                </c:pt>
                <c:pt idx="64">
                  <c:v>366.8482301074856</c:v>
                </c:pt>
                <c:pt idx="65">
                  <c:v>395.74560140742295</c:v>
                </c:pt>
                <c:pt idx="66">
                  <c:v>342.3752023357687</c:v>
                </c:pt>
                <c:pt idx="67">
                  <c:v>319.7876183212631</c:v>
                </c:pt>
                <c:pt idx="68">
                  <c:v>326.3283510418766</c:v>
                </c:pt>
                <c:pt idx="69">
                  <c:v>369.3671996954921</c:v>
                </c:pt>
                <c:pt idx="70">
                  <c:v>308.2697374185119</c:v>
                </c:pt>
                <c:pt idx="71">
                  <c:v>280.5453564372047</c:v>
                </c:pt>
                <c:pt idx="72">
                  <c:v>258.9939002909245</c:v>
                </c:pt>
                <c:pt idx="73">
                  <c:v>231.33650499153532</c:v>
                </c:pt>
                <c:pt idx="74">
                  <c:v>173.66387612086763</c:v>
                </c:pt>
                <c:pt idx="75">
                  <c:v>166.30772375002934</c:v>
                </c:pt>
                <c:pt idx="76">
                  <c:v>119.86646168715677</c:v>
                </c:pt>
                <c:pt idx="77">
                  <c:v>64.13997811800319</c:v>
                </c:pt>
                <c:pt idx="78">
                  <c:v>25.52297958045968</c:v>
                </c:pt>
                <c:pt idx="79">
                  <c:v>46.15532834305697</c:v>
                </c:pt>
                <c:pt idx="80">
                  <c:v>66.7876771056542</c:v>
                </c:pt>
              </c:numCache>
            </c:numRef>
          </c:val>
          <c:smooth val="0"/>
        </c:ser>
        <c:axId val="49200749"/>
        <c:axId val="40153558"/>
      </c:lineChart>
      <c:catAx>
        <c:axId val="4920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53558"/>
        <c:crosses val="autoZero"/>
        <c:auto val="1"/>
        <c:lblOffset val="100"/>
        <c:tickLblSkip val="5"/>
        <c:noMultiLvlLbl val="0"/>
      </c:catAx>
      <c:valAx>
        <c:axId val="4015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Kenya Shillings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00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Per Capita Private Asset Income (Kenya, 1994)</a:t>
            </a:r>
          </a:p>
        </c:rich>
      </c:tx>
      <c:layout>
        <c:manualLayout>
          <c:xMode val="factor"/>
          <c:yMode val="factor"/>
          <c:x val="0.048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8625"/>
          <c:w val="0.867"/>
          <c:h val="0.78275"/>
        </c:manualLayout>
      </c:layout>
      <c:lineChart>
        <c:grouping val="standard"/>
        <c:varyColors val="0"/>
        <c:ser>
          <c:idx val="1"/>
          <c:order val="0"/>
          <c:tx>
            <c:v>Unmoothed Asset 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'assest income'!$A$2:$A$82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'assest income'!$B$2:$B$82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12.18218</c:v>
                </c:pt>
                <c:pt idx="22">
                  <c:v>50.92426</c:v>
                </c:pt>
                <c:pt idx="23">
                  <c:v>125.5741</c:v>
                </c:pt>
                <c:pt idx="24">
                  <c:v>68.89123</c:v>
                </c:pt>
                <c:pt idx="25">
                  <c:v>217.889</c:v>
                </c:pt>
                <c:pt idx="26">
                  <c:v>97.96278</c:v>
                </c:pt>
                <c:pt idx="27">
                  <c:v>145.2876</c:v>
                </c:pt>
                <c:pt idx="28">
                  <c:v>1863.291</c:v>
                </c:pt>
                <c:pt idx="29">
                  <c:v>1442.241</c:v>
                </c:pt>
                <c:pt idx="30">
                  <c:v>713.5082</c:v>
                </c:pt>
                <c:pt idx="31">
                  <c:v>779.7114</c:v>
                </c:pt>
                <c:pt idx="32">
                  <c:v>1037.652</c:v>
                </c:pt>
                <c:pt idx="33">
                  <c:v>1660.239</c:v>
                </c:pt>
                <c:pt idx="34">
                  <c:v>1659.143</c:v>
                </c:pt>
                <c:pt idx="35">
                  <c:v>995.7122</c:v>
                </c:pt>
                <c:pt idx="36">
                  <c:v>187.7151</c:v>
                </c:pt>
                <c:pt idx="37">
                  <c:v>359.066</c:v>
                </c:pt>
                <c:pt idx="38">
                  <c:v>763.8548</c:v>
                </c:pt>
                <c:pt idx="39">
                  <c:v>530.3774</c:v>
                </c:pt>
                <c:pt idx="40">
                  <c:v>4262.106</c:v>
                </c:pt>
                <c:pt idx="41">
                  <c:v>2423.848</c:v>
                </c:pt>
                <c:pt idx="42">
                  <c:v>1656.499</c:v>
                </c:pt>
                <c:pt idx="43">
                  <c:v>4545.5</c:v>
                </c:pt>
                <c:pt idx="44">
                  <c:v>3999.858</c:v>
                </c:pt>
                <c:pt idx="45">
                  <c:v>1563.742</c:v>
                </c:pt>
                <c:pt idx="46">
                  <c:v>436.6687</c:v>
                </c:pt>
                <c:pt idx="47">
                  <c:v>1470.822</c:v>
                </c:pt>
                <c:pt idx="48">
                  <c:v>1691.299</c:v>
                </c:pt>
                <c:pt idx="49">
                  <c:v>1570.546</c:v>
                </c:pt>
                <c:pt idx="50">
                  <c:v>3569.513</c:v>
                </c:pt>
                <c:pt idx="51">
                  <c:v>1138.167</c:v>
                </c:pt>
                <c:pt idx="52">
                  <c:v>930.7462</c:v>
                </c:pt>
                <c:pt idx="53">
                  <c:v>151.8506</c:v>
                </c:pt>
                <c:pt idx="54">
                  <c:v>151.4449</c:v>
                </c:pt>
                <c:pt idx="55">
                  <c:v>981.0809</c:v>
                </c:pt>
                <c:pt idx="56">
                  <c:v>1951.96</c:v>
                </c:pt>
                <c:pt idx="57">
                  <c:v>2845.33</c:v>
                </c:pt>
                <c:pt idx="58">
                  <c:v>414.7494</c:v>
                </c:pt>
                <c:pt idx="59">
                  <c:v>1116.061</c:v>
                </c:pt>
                <c:pt idx="60">
                  <c:v>791.9559</c:v>
                </c:pt>
                <c:pt idx="61">
                  <c:v>3585.969</c:v>
                </c:pt>
                <c:pt idx="62">
                  <c:v>13540.04</c:v>
                </c:pt>
                <c:pt idx="63">
                  <c:v>859.1066</c:v>
                </c:pt>
                <c:pt idx="64">
                  <c:v>1273.123</c:v>
                </c:pt>
                <c:pt idx="65">
                  <c:v>2310.079</c:v>
                </c:pt>
                <c:pt idx="66">
                  <c:v>1876.995</c:v>
                </c:pt>
                <c:pt idx="67">
                  <c:v>1498.207</c:v>
                </c:pt>
                <c:pt idx="68">
                  <c:v>310.9025</c:v>
                </c:pt>
                <c:pt idx="69">
                  <c:v>360.3463</c:v>
                </c:pt>
                <c:pt idx="70">
                  <c:v>1732.263</c:v>
                </c:pt>
                <c:pt idx="71">
                  <c:v>11.57065</c:v>
                </c:pt>
                <c:pt idx="72">
                  <c:v>1200.41</c:v>
                </c:pt>
                <c:pt idx="73">
                  <c:v>57.7313</c:v>
                </c:pt>
                <c:pt idx="74">
                  <c:v>120.1283</c:v>
                </c:pt>
                <c:pt idx="75">
                  <c:v>28790.58</c:v>
                </c:pt>
                <c:pt idx="76">
                  <c:v>1729.545</c:v>
                </c:pt>
                <c:pt idx="77">
                  <c:v>24.21461</c:v>
                </c:pt>
                <c:pt idx="78">
                  <c:v>208.0755</c:v>
                </c:pt>
                <c:pt idx="79">
                  <c:v>86.40643</c:v>
                </c:pt>
                <c:pt idx="80">
                  <c:v>1064.498</c:v>
                </c:pt>
              </c:numCache>
            </c:numRef>
          </c:val>
          <c:smooth val="0"/>
        </c:ser>
        <c:ser>
          <c:idx val="0"/>
          <c:order val="1"/>
          <c:tx>
            <c:v>Smoothed Asset 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'assest income'!$D$2:$D$82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1.01645831536837</c:v>
                </c:pt>
                <c:pt idx="18">
                  <c:v>7.0252531865279</c:v>
                </c:pt>
                <c:pt idx="19">
                  <c:v>19.58008878635</c:v>
                </c:pt>
                <c:pt idx="20">
                  <c:v>27.2993524177834</c:v>
                </c:pt>
                <c:pt idx="21">
                  <c:v>53.8377306760589</c:v>
                </c:pt>
                <c:pt idx="22">
                  <c:v>65.6168638771373</c:v>
                </c:pt>
                <c:pt idx="23">
                  <c:v>81.6058225925457</c:v>
                </c:pt>
                <c:pt idx="24">
                  <c:v>332.513380512561</c:v>
                </c:pt>
                <c:pt idx="25">
                  <c:v>467.294329104165</c:v>
                </c:pt>
                <c:pt idx="26">
                  <c:v>507.632854760944</c:v>
                </c:pt>
                <c:pt idx="27">
                  <c:v>607.656246595905</c:v>
                </c:pt>
                <c:pt idx="28">
                  <c:v>712.294627757876</c:v>
                </c:pt>
                <c:pt idx="29">
                  <c:v>876.914553338112</c:v>
                </c:pt>
                <c:pt idx="30">
                  <c:v>1036.50180548218</c:v>
                </c:pt>
                <c:pt idx="31">
                  <c:v>1104.64177673258</c:v>
                </c:pt>
                <c:pt idx="32">
                  <c:v>1089.88377943345</c:v>
                </c:pt>
                <c:pt idx="33">
                  <c:v>936.903577146423</c:v>
                </c:pt>
                <c:pt idx="34">
                  <c:v>879.894782159329</c:v>
                </c:pt>
                <c:pt idx="35">
                  <c:v>896.140954139738</c:v>
                </c:pt>
                <c:pt idx="36">
                  <c:v>1513.93828486541</c:v>
                </c:pt>
                <c:pt idx="37">
                  <c:v>1677.08048102806</c:v>
                </c:pt>
                <c:pt idx="38">
                  <c:v>1716.49755021109</c:v>
                </c:pt>
                <c:pt idx="39">
                  <c:v>2031.62285931461</c:v>
                </c:pt>
                <c:pt idx="40">
                  <c:v>2344.81663925054</c:v>
                </c:pt>
                <c:pt idx="41">
                  <c:v>2346.67167329318</c:v>
                </c:pt>
                <c:pt idx="42">
                  <c:v>2334.76129376999</c:v>
                </c:pt>
                <c:pt idx="43">
                  <c:v>2421.91208949554</c:v>
                </c:pt>
                <c:pt idx="44">
                  <c:v>2399.36496788379</c:v>
                </c:pt>
                <c:pt idx="45">
                  <c:v>1994.372352489</c:v>
                </c:pt>
                <c:pt idx="46">
                  <c:v>2291.68384943393</c:v>
                </c:pt>
                <c:pt idx="47">
                  <c:v>2344.44771455138</c:v>
                </c:pt>
                <c:pt idx="48">
                  <c:v>2018.16498543784</c:v>
                </c:pt>
                <c:pt idx="49">
                  <c:v>1766.03906224194</c:v>
                </c:pt>
                <c:pt idx="50">
                  <c:v>1618.73174993202</c:v>
                </c:pt>
                <c:pt idx="51">
                  <c:v>1652.58102217164</c:v>
                </c:pt>
                <c:pt idx="52">
                  <c:v>1646.36802402881</c:v>
                </c:pt>
                <c:pt idx="53">
                  <c:v>1658.51328681674</c:v>
                </c:pt>
                <c:pt idx="54">
                  <c:v>1468.23962987216</c:v>
                </c:pt>
                <c:pt idx="55">
                  <c:v>987.120142698732</c:v>
                </c:pt>
                <c:pt idx="56">
                  <c:v>920.97717533309</c:v>
                </c:pt>
                <c:pt idx="57">
                  <c:v>1040.80176504661</c:v>
                </c:pt>
                <c:pt idx="58">
                  <c:v>2362.47556248424</c:v>
                </c:pt>
                <c:pt idx="59">
                  <c:v>2674.14182688547</c:v>
                </c:pt>
                <c:pt idx="60">
                  <c:v>2719.51876370238</c:v>
                </c:pt>
                <c:pt idx="61">
                  <c:v>2592.92539794619</c:v>
                </c:pt>
                <c:pt idx="62">
                  <c:v>2682.342110354</c:v>
                </c:pt>
                <c:pt idx="63">
                  <c:v>2854.71151868926</c:v>
                </c:pt>
                <c:pt idx="64">
                  <c:v>2604.43740059413</c:v>
                </c:pt>
                <c:pt idx="65">
                  <c:v>3144.39176007341</c:v>
                </c:pt>
                <c:pt idx="66">
                  <c:v>3139.61112534852</c:v>
                </c:pt>
                <c:pt idx="67">
                  <c:v>1443.72613673214</c:v>
                </c:pt>
                <c:pt idx="68">
                  <c:v>1431.12335594355</c:v>
                </c:pt>
                <c:pt idx="69">
                  <c:v>1299.03871047908</c:v>
                </c:pt>
                <c:pt idx="70">
                  <c:v>1028.90633530226</c:v>
                </c:pt>
                <c:pt idx="71">
                  <c:v>5078.74339618371</c:v>
                </c:pt>
                <c:pt idx="72">
                  <c:v>5739.1177256518</c:v>
                </c:pt>
                <c:pt idx="73">
                  <c:v>6920.89469545952</c:v>
                </c:pt>
                <c:pt idx="74">
                  <c:v>7013.56829064769</c:v>
                </c:pt>
                <c:pt idx="75">
                  <c:v>7360.1206595174</c:v>
                </c:pt>
                <c:pt idx="76">
                  <c:v>6001.33079816216</c:v>
                </c:pt>
                <c:pt idx="77">
                  <c:v>5418.9939322672</c:v>
                </c:pt>
                <c:pt idx="78">
                  <c:v>4836.65706637223</c:v>
                </c:pt>
                <c:pt idx="79">
                  <c:v>4254.32020047726</c:v>
                </c:pt>
                <c:pt idx="80">
                  <c:v>3671.9833345823</c:v>
                </c:pt>
              </c:numCache>
            </c:numRef>
          </c:val>
          <c:smooth val="0"/>
        </c:ser>
        <c:ser>
          <c:idx val="2"/>
          <c:order val="2"/>
          <c:tx>
            <c:v>Smoothed Asset Income(New)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'assest income'!$I$2:$I$82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1.01645831536837</c:v>
                </c:pt>
                <c:pt idx="18">
                  <c:v>7.0252531865279</c:v>
                </c:pt>
                <c:pt idx="19">
                  <c:v>19.58008878635</c:v>
                </c:pt>
                <c:pt idx="20">
                  <c:v>27.2993524177834</c:v>
                </c:pt>
                <c:pt idx="21">
                  <c:v>53.8377306760589</c:v>
                </c:pt>
                <c:pt idx="22">
                  <c:v>65.6168638771373</c:v>
                </c:pt>
                <c:pt idx="23">
                  <c:v>81.6058225925457</c:v>
                </c:pt>
                <c:pt idx="24">
                  <c:v>332.513380512561</c:v>
                </c:pt>
                <c:pt idx="25">
                  <c:v>467.294329104165</c:v>
                </c:pt>
                <c:pt idx="26">
                  <c:v>507.632854760944</c:v>
                </c:pt>
                <c:pt idx="27">
                  <c:v>607.656246595905</c:v>
                </c:pt>
                <c:pt idx="28">
                  <c:v>712.294627757876</c:v>
                </c:pt>
                <c:pt idx="29">
                  <c:v>876.914553338112</c:v>
                </c:pt>
                <c:pt idx="30">
                  <c:v>1036.50180548218</c:v>
                </c:pt>
                <c:pt idx="31">
                  <c:v>1104.64177673258</c:v>
                </c:pt>
                <c:pt idx="32">
                  <c:v>1089.88377943345</c:v>
                </c:pt>
                <c:pt idx="33">
                  <c:v>936.903577146423</c:v>
                </c:pt>
                <c:pt idx="34">
                  <c:v>879.894782159329</c:v>
                </c:pt>
                <c:pt idx="35">
                  <c:v>896.140954139738</c:v>
                </c:pt>
                <c:pt idx="36">
                  <c:v>1513.93828486541</c:v>
                </c:pt>
                <c:pt idx="37">
                  <c:v>1677.08048102806</c:v>
                </c:pt>
                <c:pt idx="38">
                  <c:v>1716.49755021109</c:v>
                </c:pt>
                <c:pt idx="39">
                  <c:v>2031.62285931461</c:v>
                </c:pt>
                <c:pt idx="40">
                  <c:v>2344.81663925054</c:v>
                </c:pt>
                <c:pt idx="41">
                  <c:v>2346.67167329318</c:v>
                </c:pt>
                <c:pt idx="42">
                  <c:v>2334.76129376999</c:v>
                </c:pt>
                <c:pt idx="43">
                  <c:v>2421.91208949554</c:v>
                </c:pt>
                <c:pt idx="44">
                  <c:v>2399.36496788379</c:v>
                </c:pt>
                <c:pt idx="45">
                  <c:v>1994.372352489</c:v>
                </c:pt>
                <c:pt idx="46">
                  <c:v>2291.68384943393</c:v>
                </c:pt>
                <c:pt idx="47">
                  <c:v>2344.44771455138</c:v>
                </c:pt>
                <c:pt idx="48">
                  <c:v>2018.16498543784</c:v>
                </c:pt>
                <c:pt idx="49">
                  <c:v>1766.03906224194</c:v>
                </c:pt>
                <c:pt idx="50">
                  <c:v>1618.73174993202</c:v>
                </c:pt>
                <c:pt idx="51">
                  <c:v>1652.58102217164</c:v>
                </c:pt>
                <c:pt idx="52">
                  <c:v>1646.36802402881</c:v>
                </c:pt>
                <c:pt idx="53">
                  <c:v>1658.51328681674</c:v>
                </c:pt>
                <c:pt idx="54">
                  <c:v>1468.23962987216</c:v>
                </c:pt>
                <c:pt idx="55">
                  <c:v>987.120142698732</c:v>
                </c:pt>
                <c:pt idx="56">
                  <c:v>920.97717533309</c:v>
                </c:pt>
                <c:pt idx="57">
                  <c:v>1040.80176504661</c:v>
                </c:pt>
                <c:pt idx="58">
                  <c:v>2362.47556248424</c:v>
                </c:pt>
                <c:pt idx="59">
                  <c:v>2674.14182688547</c:v>
                </c:pt>
                <c:pt idx="60">
                  <c:v>2719.51876370238</c:v>
                </c:pt>
                <c:pt idx="61">
                  <c:v>2592.92539794619</c:v>
                </c:pt>
                <c:pt idx="62">
                  <c:v>2682.342110354</c:v>
                </c:pt>
                <c:pt idx="63">
                  <c:v>2854.71151868926</c:v>
                </c:pt>
                <c:pt idx="64">
                  <c:v>2604.43740059413</c:v>
                </c:pt>
                <c:pt idx="65">
                  <c:v>3144.39176007341</c:v>
                </c:pt>
                <c:pt idx="66">
                  <c:v>3139.61112534852</c:v>
                </c:pt>
                <c:pt idx="67">
                  <c:v>1443.72613673214</c:v>
                </c:pt>
                <c:pt idx="68">
                  <c:v>1431.12335594355</c:v>
                </c:pt>
                <c:pt idx="69">
                  <c:v>1299.03871047908</c:v>
                </c:pt>
                <c:pt idx="70">
                  <c:v>1028.90633530226</c:v>
                </c:pt>
                <c:pt idx="71">
                  <c:v>1354.02624246364</c:v>
                </c:pt>
                <c:pt idx="72">
                  <c:v>1435.35619732972</c:v>
                </c:pt>
                <c:pt idx="73">
                  <c:v>1548.83230314191</c:v>
                </c:pt>
                <c:pt idx="74">
                  <c:v>1462.87954183315</c:v>
                </c:pt>
                <c:pt idx="75">
                  <c:v>1289.13477796283</c:v>
                </c:pt>
                <c:pt idx="76">
                  <c:v>1282.21162756266</c:v>
                </c:pt>
                <c:pt idx="77">
                  <c:v>1245.02873992842</c:v>
                </c:pt>
                <c:pt idx="78">
                  <c:v>1207.84585229419</c:v>
                </c:pt>
                <c:pt idx="79">
                  <c:v>1170.66296465996</c:v>
                </c:pt>
                <c:pt idx="80">
                  <c:v>1133.48007702572</c:v>
                </c:pt>
              </c:numCache>
            </c:numRef>
          </c:val>
          <c:smooth val="0"/>
        </c:ser>
        <c:axId val="25837703"/>
        <c:axId val="31212736"/>
      </c:lineChart>
      <c:catAx>
        <c:axId val="2583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12736"/>
        <c:crosses val="autoZero"/>
        <c:auto val="1"/>
        <c:lblOffset val="100"/>
        <c:tickLblSkip val="5"/>
        <c:noMultiLvlLbl val="0"/>
      </c:catAx>
      <c:valAx>
        <c:axId val="31212736"/>
        <c:scaling>
          <c:orientation val="minMax"/>
          <c:max val="3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Kenya Shillings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37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25"/>
          <c:y val="0.91375"/>
          <c:w val="0.82675"/>
          <c:h val="0.08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Per Capita Asset Income Tax 
(Kenya, 1994)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485"/>
          <c:w val="0.9"/>
          <c:h val="0.7507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'assest income'!$A$2:$A$82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'assest income'!$J$2:$J$82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2.2454830407449524</c:v>
                </c:pt>
                <c:pt idx="18">
                  <c:v>15.519659437850002</c:v>
                </c:pt>
                <c:pt idx="19">
                  <c:v>43.25485525699651</c:v>
                </c:pt>
                <c:pt idx="20">
                  <c:v>60.307670221810135</c:v>
                </c:pt>
                <c:pt idx="21">
                  <c:v>118.9342537293059</c:v>
                </c:pt>
                <c:pt idx="22">
                  <c:v>144.95582631894212</c:v>
                </c:pt>
                <c:pt idx="23">
                  <c:v>180.27742789549998</c:v>
                </c:pt>
                <c:pt idx="24">
                  <c:v>734.5634793603296</c:v>
                </c:pt>
                <c:pt idx="25">
                  <c:v>1032.3113847117484</c:v>
                </c:pt>
                <c:pt idx="26">
                  <c:v>1121.4242129324766</c:v>
                </c:pt>
                <c:pt idx="27">
                  <c:v>1342.3883455952073</c:v>
                </c:pt>
                <c:pt idx="28">
                  <c:v>1573.5475645790766</c:v>
                </c:pt>
                <c:pt idx="29">
                  <c:v>1937.2134871950498</c:v>
                </c:pt>
                <c:pt idx="30">
                  <c:v>2289.761607261071</c:v>
                </c:pt>
                <c:pt idx="31">
                  <c:v>2440.2912920757117</c:v>
                </c:pt>
                <c:pt idx="32">
                  <c:v>2407.6890376108577</c:v>
                </c:pt>
                <c:pt idx="33">
                  <c:v>2069.736713731487</c:v>
                </c:pt>
                <c:pt idx="34">
                  <c:v>1943.7971839137458</c:v>
                </c:pt>
                <c:pt idx="35">
                  <c:v>1979.6870016342234</c:v>
                </c:pt>
                <c:pt idx="36">
                  <c:v>3344.4782653657307</c:v>
                </c:pt>
                <c:pt idx="37">
                  <c:v>3704.8796996147644</c:v>
                </c:pt>
                <c:pt idx="38">
                  <c:v>3791.9569156974403</c:v>
                </c:pt>
                <c:pt idx="39">
                  <c:v>4488.107979250916</c:v>
                </c:pt>
                <c:pt idx="40">
                  <c:v>5179.992054259018</c:v>
                </c:pt>
                <c:pt idx="41">
                  <c:v>5184.090055544239</c:v>
                </c:pt>
                <c:pt idx="42">
                  <c:v>5157.7785434794605</c:v>
                </c:pt>
                <c:pt idx="43">
                  <c:v>5350.305507773346</c:v>
                </c:pt>
                <c:pt idx="44">
                  <c:v>5300.496107396263</c:v>
                </c:pt>
                <c:pt idx="45">
                  <c:v>4405.816969308469</c:v>
                </c:pt>
                <c:pt idx="46">
                  <c:v>5062.615102704023</c:v>
                </c:pt>
                <c:pt idx="47">
                  <c:v>5179.17705364094</c:v>
                </c:pt>
                <c:pt idx="48">
                  <c:v>4458.37785938484</c:v>
                </c:pt>
                <c:pt idx="49">
                  <c:v>3901.4002872515607</c:v>
                </c:pt>
                <c:pt idx="50">
                  <c:v>3575.9800840140374</c:v>
                </c:pt>
                <c:pt idx="51">
                  <c:v>3650.757343057936</c:v>
                </c:pt>
                <c:pt idx="52">
                  <c:v>3637.032056195731</c:v>
                </c:pt>
                <c:pt idx="53">
                  <c:v>3663.8624546521637</c:v>
                </c:pt>
                <c:pt idx="54">
                  <c:v>3243.524243719493</c:v>
                </c:pt>
                <c:pt idx="55">
                  <c:v>2180.6713626071783</c:v>
                </c:pt>
                <c:pt idx="56">
                  <c:v>2034.5533081444428</c:v>
                </c:pt>
                <c:pt idx="57">
                  <c:v>2299.2607535928287</c:v>
                </c:pt>
                <c:pt idx="58">
                  <c:v>5219.002815487057</c:v>
                </c:pt>
                <c:pt idx="59">
                  <c:v>5907.512418393565</c:v>
                </c:pt>
                <c:pt idx="60">
                  <c:v>6007.755724511238</c:v>
                </c:pt>
                <c:pt idx="61">
                  <c:v>5728.095209585618</c:v>
                </c:pt>
                <c:pt idx="62">
                  <c:v>5925.627866100057</c:v>
                </c:pt>
                <c:pt idx="63">
                  <c:v>6306.413361489308</c:v>
                </c:pt>
                <c:pt idx="64">
                  <c:v>5753.526657506423</c:v>
                </c:pt>
                <c:pt idx="65">
                  <c:v>6946.353100711451</c:v>
                </c:pt>
                <c:pt idx="66">
                  <c:v>6935.792083071641</c:v>
                </c:pt>
                <c:pt idx="67">
                  <c:v>3189.3708836819155</c:v>
                </c:pt>
                <c:pt idx="68">
                  <c:v>3161.5297709681595</c:v>
                </c:pt>
                <c:pt idx="69">
                  <c:v>2869.7383351080575</c:v>
                </c:pt>
                <c:pt idx="70">
                  <c:v>2272.9822674518296</c:v>
                </c:pt>
                <c:pt idx="71">
                  <c:v>2991.2126431607226</c:v>
                </c:pt>
                <c:pt idx="72">
                  <c:v>3170.8806448831056</c:v>
                </c:pt>
                <c:pt idx="73">
                  <c:v>3421.563498551048</c:v>
                </c:pt>
                <c:pt idx="74">
                  <c:v>3231.683141525218</c:v>
                </c:pt>
                <c:pt idx="75">
                  <c:v>2847.859314428432</c:v>
                </c:pt>
                <c:pt idx="76">
                  <c:v>2832.5652127647795</c:v>
                </c:pt>
                <c:pt idx="77">
                  <c:v>2750.4235820395174</c:v>
                </c:pt>
                <c:pt idx="78">
                  <c:v>2668.2819513142767</c:v>
                </c:pt>
                <c:pt idx="79">
                  <c:v>2586.140320589036</c:v>
                </c:pt>
                <c:pt idx="80">
                  <c:v>2503.9986898637735</c:v>
                </c:pt>
              </c:numCache>
            </c:numRef>
          </c:val>
          <c:smooth val="0"/>
        </c:ser>
        <c:axId val="12479169"/>
        <c:axId val="45203658"/>
      </c:lineChart>
      <c:catAx>
        <c:axId val="1247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03658"/>
        <c:crosses val="autoZero"/>
        <c:auto val="1"/>
        <c:lblOffset val="100"/>
        <c:tickLblSkip val="5"/>
        <c:noMultiLvlLbl val="0"/>
      </c:catAx>
      <c:valAx>
        <c:axId val="4520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Kenya Shillings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79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Capita Consumption Tax (Kenya, 1994)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'Private C'!$A$2:$A$82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'Private C'!$I$2:$I$82</c:f>
              <c:numCache>
                <c:ptCount val="81"/>
                <c:pt idx="0">
                  <c:v>895.310222613263</c:v>
                </c:pt>
                <c:pt idx="1">
                  <c:v>897.7547751317138</c:v>
                </c:pt>
                <c:pt idx="2">
                  <c:v>902.8941907335516</c:v>
                </c:pt>
                <c:pt idx="3">
                  <c:v>908.895422037642</c:v>
                </c:pt>
                <c:pt idx="4">
                  <c:v>923.3720092583646</c:v>
                </c:pt>
                <c:pt idx="5">
                  <c:v>949.5230042495994</c:v>
                </c:pt>
                <c:pt idx="6">
                  <c:v>987.951079552717</c:v>
                </c:pt>
                <c:pt idx="7">
                  <c:v>1036.0036058190321</c:v>
                </c:pt>
                <c:pt idx="8">
                  <c:v>1047.1562679038227</c:v>
                </c:pt>
                <c:pt idx="9">
                  <c:v>1117.5876855861732</c:v>
                </c:pt>
                <c:pt idx="10">
                  <c:v>1157.2789603016035</c:v>
                </c:pt>
                <c:pt idx="11">
                  <c:v>1167.821988235123</c:v>
                </c:pt>
                <c:pt idx="12">
                  <c:v>1216.563928773049</c:v>
                </c:pt>
                <c:pt idx="13">
                  <c:v>1292.7050032813997</c:v>
                </c:pt>
                <c:pt idx="14">
                  <c:v>1358.9124111227661</c:v>
                </c:pt>
                <c:pt idx="15">
                  <c:v>1442.6522028762447</c:v>
                </c:pt>
                <c:pt idx="16">
                  <c:v>1539.7586049879897</c:v>
                </c:pt>
                <c:pt idx="17">
                  <c:v>1634.753897738897</c:v>
                </c:pt>
                <c:pt idx="18">
                  <c:v>1724.7026003338074</c:v>
                </c:pt>
                <c:pt idx="19">
                  <c:v>1896.5871449202932</c:v>
                </c:pt>
                <c:pt idx="20">
                  <c:v>1977.452431075856</c:v>
                </c:pt>
                <c:pt idx="21">
                  <c:v>2115.8363455073345</c:v>
                </c:pt>
                <c:pt idx="22">
                  <c:v>2209.8802361040193</c:v>
                </c:pt>
                <c:pt idx="23">
                  <c:v>2330.9647719434865</c:v>
                </c:pt>
                <c:pt idx="24">
                  <c:v>2453.9421388986434</c:v>
                </c:pt>
                <c:pt idx="25">
                  <c:v>2558.8925156288055</c:v>
                </c:pt>
                <c:pt idx="26">
                  <c:v>2599.1546355960345</c:v>
                </c:pt>
                <c:pt idx="27">
                  <c:v>2643.544143261302</c:v>
                </c:pt>
                <c:pt idx="28">
                  <c:v>2669.7221458837566</c:v>
                </c:pt>
                <c:pt idx="29">
                  <c:v>2676.148627115615</c:v>
                </c:pt>
                <c:pt idx="30">
                  <c:v>2689.8189332913375</c:v>
                </c:pt>
                <c:pt idx="31">
                  <c:v>2648.578819112333</c:v>
                </c:pt>
                <c:pt idx="32">
                  <c:v>2617.3488210358832</c:v>
                </c:pt>
                <c:pt idx="33">
                  <c:v>2558.0951181220094</c:v>
                </c:pt>
                <c:pt idx="34">
                  <c:v>2525.9300185712555</c:v>
                </c:pt>
                <c:pt idx="35">
                  <c:v>2472.012647539338</c:v>
                </c:pt>
                <c:pt idx="36">
                  <c:v>2396.9040475642337</c:v>
                </c:pt>
                <c:pt idx="37">
                  <c:v>2294.687357684576</c:v>
                </c:pt>
                <c:pt idx="38">
                  <c:v>2256.2369718532996</c:v>
                </c:pt>
                <c:pt idx="39">
                  <c:v>2206.8354784216954</c:v>
                </c:pt>
                <c:pt idx="40">
                  <c:v>2141.234243678035</c:v>
                </c:pt>
                <c:pt idx="41">
                  <c:v>2072.3280312749976</c:v>
                </c:pt>
                <c:pt idx="42">
                  <c:v>2047.0700439608331</c:v>
                </c:pt>
                <c:pt idx="43">
                  <c:v>2006.4459074779866</c:v>
                </c:pt>
                <c:pt idx="44">
                  <c:v>1984.0065520949101</c:v>
                </c:pt>
                <c:pt idx="45">
                  <c:v>1994.3857515379268</c:v>
                </c:pt>
                <c:pt idx="46">
                  <c:v>1991.6935733642295</c:v>
                </c:pt>
                <c:pt idx="47">
                  <c:v>1958.8588984315895</c:v>
                </c:pt>
                <c:pt idx="48">
                  <c:v>1972.2324423038795</c:v>
                </c:pt>
                <c:pt idx="49">
                  <c:v>1997.7865282695504</c:v>
                </c:pt>
                <c:pt idx="50">
                  <c:v>2033.2706362272704</c:v>
                </c:pt>
                <c:pt idx="51">
                  <c:v>2042.7112092722834</c:v>
                </c:pt>
                <c:pt idx="52">
                  <c:v>2063.0178903222236</c:v>
                </c:pt>
                <c:pt idx="53">
                  <c:v>2121.5454961974892</c:v>
                </c:pt>
                <c:pt idx="54">
                  <c:v>2108.9717364305634</c:v>
                </c:pt>
                <c:pt idx="55">
                  <c:v>2146.204688199921</c:v>
                </c:pt>
                <c:pt idx="56">
                  <c:v>2166.0204867950606</c:v>
                </c:pt>
                <c:pt idx="57">
                  <c:v>2138.961098921759</c:v>
                </c:pt>
                <c:pt idx="58">
                  <c:v>2187.540311402785</c:v>
                </c:pt>
                <c:pt idx="59">
                  <c:v>2189.7597529582426</c:v>
                </c:pt>
                <c:pt idx="60">
                  <c:v>2210.885639019594</c:v>
                </c:pt>
                <c:pt idx="61">
                  <c:v>2209.740729702848</c:v>
                </c:pt>
                <c:pt idx="62">
                  <c:v>2211.5440855740057</c:v>
                </c:pt>
                <c:pt idx="63">
                  <c:v>2241.903272727647</c:v>
                </c:pt>
                <c:pt idx="64">
                  <c:v>2292.367299892853</c:v>
                </c:pt>
                <c:pt idx="65">
                  <c:v>2300.507604173571</c:v>
                </c:pt>
                <c:pt idx="66">
                  <c:v>2318.4161930353125</c:v>
                </c:pt>
                <c:pt idx="67">
                  <c:v>2300.1066356499855</c:v>
                </c:pt>
                <c:pt idx="68">
                  <c:v>2306.3840841777405</c:v>
                </c:pt>
                <c:pt idx="69">
                  <c:v>2302.347615926687</c:v>
                </c:pt>
                <c:pt idx="70">
                  <c:v>2363.96185332456</c:v>
                </c:pt>
                <c:pt idx="71">
                  <c:v>2376.260870386947</c:v>
                </c:pt>
                <c:pt idx="72">
                  <c:v>2381.9530138270206</c:v>
                </c:pt>
                <c:pt idx="73">
                  <c:v>2355.8802434776626</c:v>
                </c:pt>
                <c:pt idx="74">
                  <c:v>2318.3783937449966</c:v>
                </c:pt>
                <c:pt idx="75">
                  <c:v>2359.4721175376353</c:v>
                </c:pt>
                <c:pt idx="76">
                  <c:v>2375.8724516553343</c:v>
                </c:pt>
                <c:pt idx="77">
                  <c:v>2378.008463551146</c:v>
                </c:pt>
                <c:pt idx="78">
                  <c:v>2380.144475446958</c:v>
                </c:pt>
                <c:pt idx="79">
                  <c:v>2382.2804873427694</c:v>
                </c:pt>
                <c:pt idx="80">
                  <c:v>2384.4164992385813</c:v>
                </c:pt>
              </c:numCache>
            </c:numRef>
          </c:val>
          <c:smooth val="0"/>
        </c:ser>
        <c:axId val="20942921"/>
        <c:axId val="54268562"/>
      </c:lineChart>
      <c:catAx>
        <c:axId val="2094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68562"/>
        <c:crosses val="autoZero"/>
        <c:auto val="1"/>
        <c:lblOffset val="100"/>
        <c:noMultiLvlLbl val="0"/>
      </c:catAx>
      <c:valAx>
        <c:axId val="54268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42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'labor income'!$F$2:$F$91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0.6247490253299831</c:v>
                </c:pt>
                <c:pt idx="9">
                  <c:v>2.1000734256575275</c:v>
                </c:pt>
                <c:pt idx="10">
                  <c:v>5.097907483259981</c:v>
                </c:pt>
                <c:pt idx="11">
                  <c:v>7.551575641815853</c:v>
                </c:pt>
                <c:pt idx="12">
                  <c:v>13.246849671570303</c:v>
                </c:pt>
                <c:pt idx="13">
                  <c:v>27.972831299754606</c:v>
                </c:pt>
                <c:pt idx="14">
                  <c:v>96.49714033392831</c:v>
                </c:pt>
                <c:pt idx="15">
                  <c:v>197.8192662144886</c:v>
                </c:pt>
                <c:pt idx="16">
                  <c:v>363.49670162754995</c:v>
                </c:pt>
                <c:pt idx="17">
                  <c:v>545.854859782426</c:v>
                </c:pt>
                <c:pt idx="18">
                  <c:v>867.4647014574304</c:v>
                </c:pt>
                <c:pt idx="19">
                  <c:v>1253.8766860921182</c:v>
                </c:pt>
                <c:pt idx="20">
                  <c:v>1871.7340079608375</c:v>
                </c:pt>
                <c:pt idx="21">
                  <c:v>2321.983329602735</c:v>
                </c:pt>
                <c:pt idx="22">
                  <c:v>3356.1295410383386</c:v>
                </c:pt>
                <c:pt idx="23">
                  <c:v>4175.1566690725995</c:v>
                </c:pt>
                <c:pt idx="24">
                  <c:v>5332.81280918904</c:v>
                </c:pt>
                <c:pt idx="25">
                  <c:v>7327.880573550628</c:v>
                </c:pt>
                <c:pt idx="26">
                  <c:v>7951.449108184078</c:v>
                </c:pt>
                <c:pt idx="27">
                  <c:v>8327.843558631195</c:v>
                </c:pt>
                <c:pt idx="28">
                  <c:v>9178.438762432577</c:v>
                </c:pt>
                <c:pt idx="29">
                  <c:v>9434.677305208033</c:v>
                </c:pt>
                <c:pt idx="30">
                  <c:v>11212.011545696054</c:v>
                </c:pt>
                <c:pt idx="31">
                  <c:v>12474.617048193615</c:v>
                </c:pt>
                <c:pt idx="32">
                  <c:v>12739.51165029163</c:v>
                </c:pt>
                <c:pt idx="33">
                  <c:v>15769.26325279462</c:v>
                </c:pt>
                <c:pt idx="34">
                  <c:v>16178.397606208675</c:v>
                </c:pt>
                <c:pt idx="35">
                  <c:v>14209.70785222819</c:v>
                </c:pt>
                <c:pt idx="36">
                  <c:v>14444.008901654692</c:v>
                </c:pt>
                <c:pt idx="37">
                  <c:v>13708.994571178684</c:v>
                </c:pt>
                <c:pt idx="38">
                  <c:v>16048.48528823952</c:v>
                </c:pt>
                <c:pt idx="39">
                  <c:v>16993.78347537529</c:v>
                </c:pt>
                <c:pt idx="40">
                  <c:v>17254.01258625669</c:v>
                </c:pt>
                <c:pt idx="41">
                  <c:v>16556.968239738588</c:v>
                </c:pt>
                <c:pt idx="42">
                  <c:v>14549.407247171011</c:v>
                </c:pt>
                <c:pt idx="43">
                  <c:v>10496.61701262972</c:v>
                </c:pt>
                <c:pt idx="44">
                  <c:v>11204.040457002404</c:v>
                </c:pt>
                <c:pt idx="45">
                  <c:v>11825.832531507554</c:v>
                </c:pt>
                <c:pt idx="46">
                  <c:v>11758.842263457409</c:v>
                </c:pt>
                <c:pt idx="47">
                  <c:v>11537.365093387829</c:v>
                </c:pt>
                <c:pt idx="48">
                  <c:v>12450.674713610604</c:v>
                </c:pt>
                <c:pt idx="49">
                  <c:v>11152.852915525275</c:v>
                </c:pt>
                <c:pt idx="50">
                  <c:v>8647.263624071134</c:v>
                </c:pt>
                <c:pt idx="51">
                  <c:v>7581.122206240005</c:v>
                </c:pt>
                <c:pt idx="52">
                  <c:v>7522.072925298859</c:v>
                </c:pt>
                <c:pt idx="53">
                  <c:v>5844.393790549548</c:v>
                </c:pt>
                <c:pt idx="54">
                  <c:v>4928.215911725673</c:v>
                </c:pt>
                <c:pt idx="55">
                  <c:v>4512.797219694322</c:v>
                </c:pt>
                <c:pt idx="56">
                  <c:v>3981.3713776094796</c:v>
                </c:pt>
                <c:pt idx="57">
                  <c:v>3248.8632080474927</c:v>
                </c:pt>
                <c:pt idx="58">
                  <c:v>3530.1946941362116</c:v>
                </c:pt>
                <c:pt idx="59">
                  <c:v>3157.4757839409467</c:v>
                </c:pt>
                <c:pt idx="60">
                  <c:v>2755.2308861935703</c:v>
                </c:pt>
                <c:pt idx="61">
                  <c:v>2354.5530115236106</c:v>
                </c:pt>
                <c:pt idx="62">
                  <c:v>2007.7313770554238</c:v>
                </c:pt>
                <c:pt idx="63">
                  <c:v>1197.2196428902323</c:v>
                </c:pt>
                <c:pt idx="64">
                  <c:v>1231.0147344937</c:v>
                </c:pt>
                <c:pt idx="65">
                  <c:v>1439.3441503372599</c:v>
                </c:pt>
                <c:pt idx="66">
                  <c:v>1183.9714857088932</c:v>
                </c:pt>
                <c:pt idx="67">
                  <c:v>1206.6371420861838</c:v>
                </c:pt>
                <c:pt idx="68">
                  <c:v>1200.6190005061324</c:v>
                </c:pt>
                <c:pt idx="69">
                  <c:v>1441.395551945703</c:v>
                </c:pt>
                <c:pt idx="70">
                  <c:v>1151.054122429823</c:v>
                </c:pt>
                <c:pt idx="71">
                  <c:v>1018.7092114881335</c:v>
                </c:pt>
                <c:pt idx="72">
                  <c:v>766.032740820361</c:v>
                </c:pt>
                <c:pt idx="73">
                  <c:v>382.2560808447725</c:v>
                </c:pt>
                <c:pt idx="74">
                  <c:v>313.7356981301428</c:v>
                </c:pt>
                <c:pt idx="75">
                  <c:v>285.72602099282676</c:v>
                </c:pt>
                <c:pt idx="76">
                  <c:v>214.3432352457795</c:v>
                </c:pt>
                <c:pt idx="77">
                  <c:v>118.83003119448557</c:v>
                </c:pt>
                <c:pt idx="78">
                  <c:v>29.99008390721068</c:v>
                </c:pt>
                <c:pt idx="79">
                  <c:v>54.233564909080236</c:v>
                </c:pt>
                <c:pt idx="80">
                  <c:v>78.47704591094997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'labor income'!$C$2:$C$91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0.9371235379949746</c:v>
                </c:pt>
                <c:pt idx="9">
                  <c:v>3.150110138486291</c:v>
                </c:pt>
                <c:pt idx="10">
                  <c:v>7.646861224889971</c:v>
                </c:pt>
                <c:pt idx="11">
                  <c:v>11.32736346272378</c:v>
                </c:pt>
                <c:pt idx="12">
                  <c:v>19.870274507355454</c:v>
                </c:pt>
                <c:pt idx="13">
                  <c:v>41.95924694963191</c:v>
                </c:pt>
                <c:pt idx="14">
                  <c:v>144.74571050089247</c:v>
                </c:pt>
                <c:pt idx="15">
                  <c:v>296.7288993217329</c:v>
                </c:pt>
                <c:pt idx="16">
                  <c:v>545.2450524413249</c:v>
                </c:pt>
                <c:pt idx="17">
                  <c:v>818.7822896736391</c:v>
                </c:pt>
                <c:pt idx="18">
                  <c:v>1301.1970521861456</c:v>
                </c:pt>
                <c:pt idx="19">
                  <c:v>1880.8150291381774</c:v>
                </c:pt>
                <c:pt idx="20">
                  <c:v>2807.6010119412563</c:v>
                </c:pt>
                <c:pt idx="21">
                  <c:v>3482.9749944041023</c:v>
                </c:pt>
                <c:pt idx="22">
                  <c:v>5034.194311557508</c:v>
                </c:pt>
                <c:pt idx="23">
                  <c:v>6262.735003608899</c:v>
                </c:pt>
                <c:pt idx="24">
                  <c:v>7999.219213783561</c:v>
                </c:pt>
                <c:pt idx="25">
                  <c:v>10991.82086032594</c:v>
                </c:pt>
                <c:pt idx="26">
                  <c:v>11927.173662276116</c:v>
                </c:pt>
                <c:pt idx="27">
                  <c:v>12491.765337946792</c:v>
                </c:pt>
                <c:pt idx="28">
                  <c:v>13767.658143648865</c:v>
                </c:pt>
                <c:pt idx="29">
                  <c:v>14152.015957812051</c:v>
                </c:pt>
                <c:pt idx="30">
                  <c:v>16818.01731854408</c:v>
                </c:pt>
                <c:pt idx="31">
                  <c:v>18711.925572290424</c:v>
                </c:pt>
                <c:pt idx="32">
                  <c:v>19109.267475437446</c:v>
                </c:pt>
                <c:pt idx="33">
                  <c:v>23653.894879191932</c:v>
                </c:pt>
                <c:pt idx="34">
                  <c:v>24267.596409313013</c:v>
                </c:pt>
                <c:pt idx="35">
                  <c:v>21314.561778342286</c:v>
                </c:pt>
                <c:pt idx="36">
                  <c:v>21666.013352482038</c:v>
                </c:pt>
                <c:pt idx="37">
                  <c:v>20563.491856768025</c:v>
                </c:pt>
                <c:pt idx="38">
                  <c:v>24072.72793235928</c:v>
                </c:pt>
                <c:pt idx="39">
                  <c:v>25490.675213062936</c:v>
                </c:pt>
                <c:pt idx="40">
                  <c:v>25881.018879385036</c:v>
                </c:pt>
                <c:pt idx="41">
                  <c:v>24835.45235960788</c:v>
                </c:pt>
                <c:pt idx="42">
                  <c:v>21824.110870756518</c:v>
                </c:pt>
                <c:pt idx="43">
                  <c:v>15744.925518944581</c:v>
                </c:pt>
                <c:pt idx="44">
                  <c:v>16806.060685503606</c:v>
                </c:pt>
                <c:pt idx="45">
                  <c:v>17738.74879726133</c:v>
                </c:pt>
                <c:pt idx="46">
                  <c:v>17638.263395186113</c:v>
                </c:pt>
                <c:pt idx="47">
                  <c:v>17306.047640081742</c:v>
                </c:pt>
                <c:pt idx="48">
                  <c:v>18676.012070415905</c:v>
                </c:pt>
                <c:pt idx="49">
                  <c:v>16729.27937328791</c:v>
                </c:pt>
                <c:pt idx="50">
                  <c:v>12970.895436106703</c:v>
                </c:pt>
                <c:pt idx="51">
                  <c:v>11371.683309360007</c:v>
                </c:pt>
                <c:pt idx="52">
                  <c:v>11283.109387948289</c:v>
                </c:pt>
                <c:pt idx="53">
                  <c:v>8766.590685824322</c:v>
                </c:pt>
                <c:pt idx="54">
                  <c:v>7392.32386758851</c:v>
                </c:pt>
                <c:pt idx="55">
                  <c:v>6769.195829541482</c:v>
                </c:pt>
                <c:pt idx="56">
                  <c:v>5972.05706641422</c:v>
                </c:pt>
                <c:pt idx="57">
                  <c:v>4873.294812071239</c:v>
                </c:pt>
                <c:pt idx="58">
                  <c:v>5295.292041204318</c:v>
                </c:pt>
                <c:pt idx="59">
                  <c:v>4736.21367591142</c:v>
                </c:pt>
                <c:pt idx="60">
                  <c:v>4132.846329290355</c:v>
                </c:pt>
                <c:pt idx="61">
                  <c:v>3531.829517285416</c:v>
                </c:pt>
                <c:pt idx="62">
                  <c:v>3011.5970655831356</c:v>
                </c:pt>
                <c:pt idx="63">
                  <c:v>1795.8294643353483</c:v>
                </c:pt>
                <c:pt idx="64">
                  <c:v>1846.52210174055</c:v>
                </c:pt>
                <c:pt idx="65">
                  <c:v>2159.01622550589</c:v>
                </c:pt>
                <c:pt idx="66">
                  <c:v>1775.9572285633399</c:v>
                </c:pt>
                <c:pt idx="67">
                  <c:v>1809.9557131292756</c:v>
                </c:pt>
                <c:pt idx="68">
                  <c:v>1800.9285007591984</c:v>
                </c:pt>
                <c:pt idx="69">
                  <c:v>2162.093327918554</c:v>
                </c:pt>
                <c:pt idx="70">
                  <c:v>1726.5811836447347</c:v>
                </c:pt>
                <c:pt idx="71">
                  <c:v>1528.0638172322003</c:v>
                </c:pt>
                <c:pt idx="72">
                  <c:v>1149.0491112305415</c:v>
                </c:pt>
                <c:pt idx="73">
                  <c:v>573.3841212671588</c:v>
                </c:pt>
                <c:pt idx="74">
                  <c:v>470.6035471952142</c:v>
                </c:pt>
                <c:pt idx="75">
                  <c:v>428.58903148924014</c:v>
                </c:pt>
                <c:pt idx="76">
                  <c:v>321.51485286866927</c:v>
                </c:pt>
                <c:pt idx="77">
                  <c:v>178.24504679172836</c:v>
                </c:pt>
                <c:pt idx="78">
                  <c:v>44.98512586081602</c:v>
                </c:pt>
                <c:pt idx="79">
                  <c:v>81.35034736362036</c:v>
                </c:pt>
                <c:pt idx="80">
                  <c:v>117.71556886642495</c:v>
                </c:pt>
              </c:numCache>
            </c:numRef>
          </c:val>
          <c:smooth val="0"/>
        </c:ser>
        <c:axId val="18655011"/>
        <c:axId val="33677372"/>
      </c:line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77372"/>
        <c:crosses val="autoZero"/>
        <c:auto val="1"/>
        <c:lblOffset val="100"/>
        <c:noMultiLvlLbl val="0"/>
      </c:catAx>
      <c:valAx>
        <c:axId val="33677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55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 Capita Smoothed Adjusted Wage and 
Self-imputed Labor Income (Kenya, 1994)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675"/>
          <c:w val="0.921"/>
          <c:h val="0.74"/>
        </c:manualLayout>
      </c:layout>
      <c:lineChart>
        <c:grouping val="standard"/>
        <c:varyColors val="0"/>
        <c:ser>
          <c:idx val="1"/>
          <c:order val="0"/>
          <c:tx>
            <c:v>smoothed wage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income'!$A$2:$A$82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'labor income'!$R$2:$R$82</c:f>
              <c:numCache>
                <c:ptCount val="81"/>
              </c:numCache>
            </c:numRef>
          </c:val>
          <c:smooth val="0"/>
        </c:ser>
        <c:ser>
          <c:idx val="2"/>
          <c:order val="1"/>
          <c:tx>
            <c:v>smoothed imputed self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income'!$A$2:$A$82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'labor income'!#REF!</c:f>
              <c:numCache>
                <c:ptCount val="81"/>
              </c:numCache>
            </c:numRef>
          </c:val>
          <c:smooth val="0"/>
        </c:ser>
        <c:marker val="1"/>
        <c:axId val="34660893"/>
        <c:axId val="43512582"/>
      </c:lineChart>
      <c:catAx>
        <c:axId val="34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512582"/>
        <c:crosses val="autoZero"/>
        <c:auto val="1"/>
        <c:lblOffset val="100"/>
        <c:tickLblSkip val="10"/>
        <c:noMultiLvlLbl val="0"/>
      </c:catAx>
      <c:valAx>
        <c:axId val="43512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Kenya Shillings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660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5"/>
          <c:y val="0.946"/>
          <c:w val="0.2665"/>
          <c:h val="0.05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75"/>
          <c:y val="0.0725"/>
          <c:w val="0.82975"/>
          <c:h val="0.9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'labor income'!$AE$2:$AE$82</c:f>
              <c:numCache>
                <c:ptCount val="81"/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'labor income'!$R$2:$R$82</c:f>
              <c:numCache>
                <c:ptCount val="81"/>
              </c:numCache>
            </c:numRef>
          </c:val>
          <c:smooth val="0"/>
        </c:ser>
        <c:axId val="56068919"/>
        <c:axId val="34858224"/>
      </c:line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8224"/>
        <c:crosses val="autoZero"/>
        <c:auto val="1"/>
        <c:lblOffset val="100"/>
        <c:noMultiLvlLbl val="0"/>
      </c:catAx>
      <c:valAx>
        <c:axId val="34858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68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3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'labor income'!$R$2:$R$82</c:f>
              <c:numCache>
                <c:ptCount val="81"/>
              </c:numCache>
            </c:numRef>
          </c:val>
          <c:smooth val="0"/>
        </c:ser>
        <c:axId val="45288561"/>
        <c:axId val="4943866"/>
      </c:lineChart>
      <c:cat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866"/>
        <c:crosses val="autoZero"/>
        <c:auto val="1"/>
        <c:lblOffset val="100"/>
        <c:noMultiLvlLbl val="0"/>
      </c:catAx>
      <c:valAx>
        <c:axId val="4943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8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'[1]Sheet2'!$F$2:$F$91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0.0146683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2.844671</c:v>
                </c:pt>
                <c:pt idx="9">
                  <c:v>2.839788</c:v>
                </c:pt>
                <c:pt idx="10">
                  <c:v>6.236549</c:v>
                </c:pt>
                <c:pt idx="11">
                  <c:v>6.425549</c:v>
                </c:pt>
                <c:pt idx="12">
                  <c:v>6.063056</c:v>
                </c:pt>
                <c:pt idx="13">
                  <c:v>20.36126</c:v>
                </c:pt>
                <c:pt idx="14">
                  <c:v>32.21807</c:v>
                </c:pt>
                <c:pt idx="15">
                  <c:v>125.4537</c:v>
                </c:pt>
                <c:pt idx="16">
                  <c:v>497.0634</c:v>
                </c:pt>
                <c:pt idx="17">
                  <c:v>429.1167</c:v>
                </c:pt>
                <c:pt idx="18">
                  <c:v>1198.587</c:v>
                </c:pt>
                <c:pt idx="19">
                  <c:v>1502.439</c:v>
                </c:pt>
                <c:pt idx="20">
                  <c:v>1555.84</c:v>
                </c:pt>
                <c:pt idx="21">
                  <c:v>2997.528</c:v>
                </c:pt>
                <c:pt idx="22">
                  <c:v>4259.246</c:v>
                </c:pt>
                <c:pt idx="23">
                  <c:v>6224.019</c:v>
                </c:pt>
                <c:pt idx="24">
                  <c:v>6236.019</c:v>
                </c:pt>
                <c:pt idx="25">
                  <c:v>6390.438</c:v>
                </c:pt>
                <c:pt idx="26">
                  <c:v>7329.628</c:v>
                </c:pt>
                <c:pt idx="27">
                  <c:v>18232.93</c:v>
                </c:pt>
                <c:pt idx="28">
                  <c:v>12995.19</c:v>
                </c:pt>
                <c:pt idx="29">
                  <c:v>12895.62</c:v>
                </c:pt>
                <c:pt idx="30">
                  <c:v>11358.67</c:v>
                </c:pt>
                <c:pt idx="31">
                  <c:v>10824.2</c:v>
                </c:pt>
                <c:pt idx="32">
                  <c:v>20249.42</c:v>
                </c:pt>
                <c:pt idx="33">
                  <c:v>14351.6</c:v>
                </c:pt>
                <c:pt idx="34">
                  <c:v>14795.39</c:v>
                </c:pt>
                <c:pt idx="35">
                  <c:v>14175.04</c:v>
                </c:pt>
                <c:pt idx="36">
                  <c:v>22040.43</c:v>
                </c:pt>
                <c:pt idx="37">
                  <c:v>22288.96</c:v>
                </c:pt>
                <c:pt idx="38">
                  <c:v>26488.65</c:v>
                </c:pt>
                <c:pt idx="39">
                  <c:v>12511.96</c:v>
                </c:pt>
                <c:pt idx="40">
                  <c:v>14137.89</c:v>
                </c:pt>
                <c:pt idx="41">
                  <c:v>8966.791</c:v>
                </c:pt>
                <c:pt idx="42">
                  <c:v>19806.21</c:v>
                </c:pt>
                <c:pt idx="43">
                  <c:v>7263.267</c:v>
                </c:pt>
                <c:pt idx="44">
                  <c:v>6552.121</c:v>
                </c:pt>
                <c:pt idx="45">
                  <c:v>37421.74</c:v>
                </c:pt>
                <c:pt idx="46">
                  <c:v>11466.6</c:v>
                </c:pt>
                <c:pt idx="47">
                  <c:v>26424.16</c:v>
                </c:pt>
                <c:pt idx="48">
                  <c:v>9836.339</c:v>
                </c:pt>
                <c:pt idx="49">
                  <c:v>34140.29</c:v>
                </c:pt>
                <c:pt idx="50">
                  <c:v>11910.57</c:v>
                </c:pt>
                <c:pt idx="51">
                  <c:v>11274</c:v>
                </c:pt>
                <c:pt idx="52">
                  <c:v>16303.12</c:v>
                </c:pt>
                <c:pt idx="53">
                  <c:v>19649.08</c:v>
                </c:pt>
                <c:pt idx="54">
                  <c:v>34927.26</c:v>
                </c:pt>
                <c:pt idx="55">
                  <c:v>11035.25</c:v>
                </c:pt>
                <c:pt idx="56">
                  <c:v>18069.13</c:v>
                </c:pt>
                <c:pt idx="57">
                  <c:v>54810.55</c:v>
                </c:pt>
                <c:pt idx="58">
                  <c:v>23222.75</c:v>
                </c:pt>
                <c:pt idx="59">
                  <c:v>10374.86</c:v>
                </c:pt>
                <c:pt idx="60">
                  <c:v>14118.14</c:v>
                </c:pt>
                <c:pt idx="61">
                  <c:v>7092.067</c:v>
                </c:pt>
                <c:pt idx="62">
                  <c:v>9919.606</c:v>
                </c:pt>
                <c:pt idx="63">
                  <c:v>12862.46</c:v>
                </c:pt>
                <c:pt idx="64">
                  <c:v>26945.21</c:v>
                </c:pt>
                <c:pt idx="65">
                  <c:v>15769.91</c:v>
                </c:pt>
                <c:pt idx="66">
                  <c:v>9015.066</c:v>
                </c:pt>
                <c:pt idx="67">
                  <c:v>11474.8</c:v>
                </c:pt>
                <c:pt idx="68">
                  <c:v>10715.49</c:v>
                </c:pt>
                <c:pt idx="69">
                  <c:v>8424.998</c:v>
                </c:pt>
                <c:pt idx="70">
                  <c:v>8925.823</c:v>
                </c:pt>
                <c:pt idx="71">
                  <c:v>4990.031</c:v>
                </c:pt>
                <c:pt idx="72">
                  <c:v>4542.085</c:v>
                </c:pt>
                <c:pt idx="73">
                  <c:v>31312.81</c:v>
                </c:pt>
                <c:pt idx="74">
                  <c:v>9108.452</c:v>
                </c:pt>
                <c:pt idx="75">
                  <c:v>21922.92</c:v>
                </c:pt>
                <c:pt idx="76">
                  <c:v>7986.551</c:v>
                </c:pt>
                <c:pt idx="77">
                  <c:v>4498.309</c:v>
                </c:pt>
                <c:pt idx="78">
                  <c:v>26601.57</c:v>
                </c:pt>
                <c:pt idx="79">
                  <c:v>10322.56</c:v>
                </c:pt>
                <c:pt idx="80">
                  <c:v>12606.07</c:v>
                </c:pt>
                <c:pt idx="81">
                  <c:v>2030.127</c:v>
                </c:pt>
                <c:pt idx="82">
                  <c:v>7222.435</c:v>
                </c:pt>
                <c:pt idx="83">
                  <c:v>7267.616</c:v>
                </c:pt>
                <c:pt idx="84">
                  <c:v>3418.147</c:v>
                </c:pt>
                <c:pt idx="85">
                  <c:v>920.0418</c:v>
                </c:pt>
                <c:pt idx="86">
                  <c:v>8197.967</c:v>
                </c:pt>
                <c:pt idx="87">
                  <c:v>2592.544</c:v>
                </c:pt>
                <c:pt idx="88">
                  <c:v>10130.88</c:v>
                </c:pt>
                <c:pt idx="89">
                  <c:v>649.9117</c:v>
                </c:pt>
              </c:numCache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'[1]Sheet2'!$G$2:$G$91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0.2668029</c:v>
                </c:pt>
                <c:pt idx="11">
                  <c:v>2.154128</c:v>
                </c:pt>
                <c:pt idx="12">
                  <c:v>1.393713</c:v>
                </c:pt>
                <c:pt idx="13">
                  <c:v>3.121538</c:v>
                </c:pt>
                <c:pt idx="14">
                  <c:v>22.53758</c:v>
                </c:pt>
                <c:pt idx="15">
                  <c:v>15.66252</c:v>
                </c:pt>
                <c:pt idx="16">
                  <c:v>442.109</c:v>
                </c:pt>
                <c:pt idx="17">
                  <c:v>457.8775</c:v>
                </c:pt>
                <c:pt idx="18">
                  <c:v>1571.57</c:v>
                </c:pt>
                <c:pt idx="19">
                  <c:v>1581.201</c:v>
                </c:pt>
                <c:pt idx="20">
                  <c:v>1899.815</c:v>
                </c:pt>
                <c:pt idx="21">
                  <c:v>3207.177</c:v>
                </c:pt>
                <c:pt idx="22">
                  <c:v>5591.813</c:v>
                </c:pt>
                <c:pt idx="23">
                  <c:v>10094.79</c:v>
                </c:pt>
                <c:pt idx="24">
                  <c:v>10261.52</c:v>
                </c:pt>
                <c:pt idx="25">
                  <c:v>10401.38</c:v>
                </c:pt>
                <c:pt idx="26">
                  <c:v>15139.62</c:v>
                </c:pt>
                <c:pt idx="27">
                  <c:v>20421.19</c:v>
                </c:pt>
                <c:pt idx="28">
                  <c:v>15080.1</c:v>
                </c:pt>
                <c:pt idx="29">
                  <c:v>18638.56</c:v>
                </c:pt>
                <c:pt idx="30">
                  <c:v>12183.7</c:v>
                </c:pt>
                <c:pt idx="31">
                  <c:v>21123.29</c:v>
                </c:pt>
                <c:pt idx="32">
                  <c:v>21837.07</c:v>
                </c:pt>
                <c:pt idx="33">
                  <c:v>14028.77</c:v>
                </c:pt>
                <c:pt idx="34">
                  <c:v>13881.59</c:v>
                </c:pt>
                <c:pt idx="35">
                  <c:v>15475.49</c:v>
                </c:pt>
                <c:pt idx="36">
                  <c:v>18561.54</c:v>
                </c:pt>
                <c:pt idx="37">
                  <c:v>24692.26</c:v>
                </c:pt>
                <c:pt idx="38">
                  <c:v>27166.45</c:v>
                </c:pt>
                <c:pt idx="39">
                  <c:v>12762.22</c:v>
                </c:pt>
                <c:pt idx="40">
                  <c:v>24142.4</c:v>
                </c:pt>
                <c:pt idx="41">
                  <c:v>9107.566</c:v>
                </c:pt>
                <c:pt idx="42">
                  <c:v>17535.47</c:v>
                </c:pt>
                <c:pt idx="43">
                  <c:v>8306.529</c:v>
                </c:pt>
                <c:pt idx="44">
                  <c:v>7591.28</c:v>
                </c:pt>
                <c:pt idx="45">
                  <c:v>21493.64</c:v>
                </c:pt>
                <c:pt idx="46">
                  <c:v>12038.19</c:v>
                </c:pt>
                <c:pt idx="47">
                  <c:v>23678.77</c:v>
                </c:pt>
                <c:pt idx="48">
                  <c:v>13165.6</c:v>
                </c:pt>
                <c:pt idx="49">
                  <c:v>24728.01</c:v>
                </c:pt>
                <c:pt idx="50">
                  <c:v>12271.35</c:v>
                </c:pt>
                <c:pt idx="51">
                  <c:v>13488.18</c:v>
                </c:pt>
                <c:pt idx="52">
                  <c:v>11758.05</c:v>
                </c:pt>
                <c:pt idx="53">
                  <c:v>17419.48</c:v>
                </c:pt>
                <c:pt idx="54">
                  <c:v>21036.35</c:v>
                </c:pt>
                <c:pt idx="55">
                  <c:v>8874.716</c:v>
                </c:pt>
                <c:pt idx="56">
                  <c:v>14865.26</c:v>
                </c:pt>
                <c:pt idx="57">
                  <c:v>25423.67</c:v>
                </c:pt>
                <c:pt idx="58">
                  <c:v>9037.428</c:v>
                </c:pt>
                <c:pt idx="59">
                  <c:v>6860.508</c:v>
                </c:pt>
                <c:pt idx="60">
                  <c:v>8645.487</c:v>
                </c:pt>
                <c:pt idx="61">
                  <c:v>2648.93</c:v>
                </c:pt>
                <c:pt idx="62">
                  <c:v>5917.35</c:v>
                </c:pt>
                <c:pt idx="63">
                  <c:v>3851.995</c:v>
                </c:pt>
                <c:pt idx="64">
                  <c:v>10427.01</c:v>
                </c:pt>
                <c:pt idx="65">
                  <c:v>4307.346</c:v>
                </c:pt>
                <c:pt idx="66">
                  <c:v>3377.281</c:v>
                </c:pt>
                <c:pt idx="67">
                  <c:v>8369.906</c:v>
                </c:pt>
                <c:pt idx="68">
                  <c:v>2300.779</c:v>
                </c:pt>
                <c:pt idx="69">
                  <c:v>6761.776</c:v>
                </c:pt>
                <c:pt idx="70">
                  <c:v>5022.643</c:v>
                </c:pt>
                <c:pt idx="71">
                  <c:v>9399.014</c:v>
                </c:pt>
                <c:pt idx="72">
                  <c:v>2129.147</c:v>
                </c:pt>
                <c:pt idx="73">
                  <c:v>1481.621</c:v>
                </c:pt>
                <c:pt idx="74">
                  <c:v>4525.411</c:v>
                </c:pt>
                <c:pt idx="75">
                  <c:v>4760.693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1424.802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7762.273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44494795"/>
        <c:axId val="64908836"/>
      </c:line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08836"/>
        <c:crosses val="autoZero"/>
        <c:auto val="1"/>
        <c:lblOffset val="100"/>
        <c:noMultiLvlLbl val="0"/>
      </c:catAx>
      <c:valAx>
        <c:axId val="64908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4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 Capita Smoothed Adjusted Wage and 
Self-imputed Labor Income (Kenya, 1994)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675"/>
          <c:w val="0.921"/>
          <c:h val="0.74"/>
        </c:manualLayout>
      </c:layout>
      <c:lineChart>
        <c:grouping val="standard"/>
        <c:varyColors val="0"/>
        <c:ser>
          <c:idx val="1"/>
          <c:order val="0"/>
          <c:tx>
            <c:v>smoothed wage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'[1]Sheet2'!$A$2:$A$82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'[1]Sheet2'!$O$2:$O$82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0.9764460868357696</c:v>
                </c:pt>
                <c:pt idx="9">
                  <c:v>3.282291600964053</c:v>
                </c:pt>
                <c:pt idx="10">
                  <c:v>7.967730418548117</c:v>
                </c:pt>
                <c:pt idx="11">
                  <c:v>11.802669849706005</c:v>
                </c:pt>
                <c:pt idx="12">
                  <c:v>20.704049146574555</c:v>
                </c:pt>
                <c:pt idx="13">
                  <c:v>43.71989479445077</c:v>
                </c:pt>
                <c:pt idx="14">
                  <c:v>150.8193710588641</c:v>
                </c:pt>
                <c:pt idx="15">
                  <c:v>309.17991155542273</c:v>
                </c:pt>
                <c:pt idx="16">
                  <c:v>568.1240265952542</c:v>
                </c:pt>
                <c:pt idx="17">
                  <c:v>853.1391330035547</c:v>
                </c:pt>
                <c:pt idx="18">
                  <c:v>1355.796454038287</c:v>
                </c:pt>
                <c:pt idx="19">
                  <c:v>1959.7357240574675</c:v>
                </c:pt>
                <c:pt idx="20">
                  <c:v>2925.4104825621057</c:v>
                </c:pt>
                <c:pt idx="21">
                  <c:v>3629.1237664451446</c:v>
                </c:pt>
                <c:pt idx="22">
                  <c:v>5245.433645182413</c:v>
                </c:pt>
                <c:pt idx="23">
                  <c:v>6525.525012686323</c:v>
                </c:pt>
                <c:pt idx="24">
                  <c:v>8334.8736664454</c:v>
                </c:pt>
                <c:pt idx="25">
                  <c:v>11453.04757708754</c:v>
                </c:pt>
                <c:pt idx="26">
                  <c:v>12427.648626197053</c:v>
                </c:pt>
                <c:pt idx="27">
                  <c:v>13015.931077780973</c:v>
                </c:pt>
                <c:pt idx="28">
                  <c:v>14345.361496330957</c:v>
                </c:pt>
                <c:pt idx="29">
                  <c:v>14745.847311026613</c:v>
                </c:pt>
                <c:pt idx="30">
                  <c:v>17523.716493306812</c:v>
                </c:pt>
                <c:pt idx="31">
                  <c:v>19497.09484548571</c:v>
                </c:pt>
                <c:pt idx="32">
                  <c:v>19911.109573249243</c:v>
                </c:pt>
                <c:pt idx="33">
                  <c:v>24646.433641639538</c:v>
                </c:pt>
                <c:pt idx="34">
                  <c:v>25285.88664145851</c:v>
                </c:pt>
                <c:pt idx="35">
                  <c:v>22208.94001404668</c:v>
                </c:pt>
                <c:pt idx="36">
                  <c:v>22575.13881320956</c:v>
                </c:pt>
                <c:pt idx="37">
                  <c:v>21426.35452117736</c:v>
                </c:pt>
                <c:pt idx="38">
                  <c:v>25082.841307460996</c:v>
                </c:pt>
                <c:pt idx="39">
                  <c:v>26560.286934901775</c:v>
                </c:pt>
                <c:pt idx="40">
                  <c:v>26967.009773511538</c:v>
                </c:pt>
                <c:pt idx="41">
                  <c:v>25877.570339573882</c:v>
                </c:pt>
                <c:pt idx="42">
                  <c:v>22739.870245938117</c:v>
                </c:pt>
                <c:pt idx="43">
                  <c:v>16405.59679398057</c:v>
                </c:pt>
                <c:pt idx="44">
                  <c:v>17511.258149160338</c:v>
                </c:pt>
                <c:pt idx="45">
                  <c:v>18483.082695273653</c:v>
                </c:pt>
                <c:pt idx="46">
                  <c:v>18378.380835100135</c:v>
                </c:pt>
                <c:pt idx="47">
                  <c:v>18032.225007288038</c:v>
                </c:pt>
                <c:pt idx="48">
                  <c:v>19459.674380682347</c:v>
                </c:pt>
                <c:pt idx="49">
                  <c:v>17431.255023835434</c:v>
                </c:pt>
                <c:pt idx="50">
                  <c:v>13515.165906984454</c:v>
                </c:pt>
                <c:pt idx="51">
                  <c:v>11848.849397078913</c:v>
                </c:pt>
                <c:pt idx="52">
                  <c:v>11756.558834040428</c:v>
                </c:pt>
                <c:pt idx="53">
                  <c:v>9134.44473754107</c:v>
                </c:pt>
                <c:pt idx="54">
                  <c:v>7702.512444168455</c:v>
                </c:pt>
                <c:pt idx="55">
                  <c:v>7053.23739164925</c:v>
                </c:pt>
                <c:pt idx="56">
                  <c:v>6222.649967086134</c:v>
                </c:pt>
                <c:pt idx="57">
                  <c:v>5077.782657583333</c:v>
                </c:pt>
                <c:pt idx="58">
                  <c:v>5517.4872710477985</c:v>
                </c:pt>
                <c:pt idx="59">
                  <c:v>4934.949473317532</c:v>
                </c:pt>
                <c:pt idx="60">
                  <c:v>4306.264288658581</c:v>
                </c:pt>
                <c:pt idx="61">
                  <c:v>3680.0282691681814</c:v>
                </c:pt>
                <c:pt idx="62">
                  <c:v>3137.9663945977086</c:v>
                </c:pt>
                <c:pt idx="63">
                  <c:v>1871.1840883075017</c:v>
                </c:pt>
                <c:pt idx="64">
                  <c:v>1924.0038344976342</c:v>
                </c:pt>
                <c:pt idx="65">
                  <c:v>2249.6104935328863</c:v>
                </c:pt>
                <c:pt idx="66">
                  <c:v>1850.4779955998404</c:v>
                </c:pt>
                <c:pt idx="67">
                  <c:v>1885.9030872412077</c:v>
                </c:pt>
                <c:pt idx="68">
                  <c:v>1876.4970848984892</c:v>
                </c:pt>
                <c:pt idx="69">
                  <c:v>2252.816713938008</c:v>
                </c:pt>
                <c:pt idx="70">
                  <c:v>1799.0300873044691</c:v>
                </c:pt>
                <c:pt idx="71">
                  <c:v>1592.1827531555523</c:v>
                </c:pt>
                <c:pt idx="72">
                  <c:v>1197.2642482588008</c:v>
                </c:pt>
                <c:pt idx="73">
                  <c:v>597.4438361274903</c:v>
                </c:pt>
                <c:pt idx="74">
                  <c:v>490.3504964702567</c:v>
                </c:pt>
                <c:pt idx="75">
                  <c:v>446.5730137926011</c:v>
                </c:pt>
                <c:pt idx="76">
                  <c:v>335.00590606750274</c:v>
                </c:pt>
                <c:pt idx="77">
                  <c:v>185.72436971332922</c:v>
                </c:pt>
                <c:pt idx="78">
                  <c:v>46.87274231377159</c:v>
                </c:pt>
                <c:pt idx="79">
                  <c:v>84.76388130842535</c:v>
                </c:pt>
                <c:pt idx="80">
                  <c:v>122.65502030307937</c:v>
                </c:pt>
              </c:numCache>
            </c:numRef>
          </c:val>
          <c:smooth val="0"/>
        </c:ser>
        <c:ser>
          <c:idx val="2"/>
          <c:order val="1"/>
          <c:tx>
            <c:v>smoothed imputed self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'[1]Sheet2'!$A$2:$A$82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'[1]Sheet2'!$U$2:$U$82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0.059298539848807445</c:v>
                </c:pt>
                <c:pt idx="9">
                  <c:v>0.42473198131431267</c:v>
                </c:pt>
                <c:pt idx="10">
                  <c:v>0.7048143390838044</c:v>
                </c:pt>
                <c:pt idx="11">
                  <c:v>1.3046967335583397</c:v>
                </c:pt>
                <c:pt idx="12">
                  <c:v>6.055007772575453</c:v>
                </c:pt>
                <c:pt idx="13">
                  <c:v>8.998417427648047</c:v>
                </c:pt>
                <c:pt idx="14">
                  <c:v>98.74045052379722</c:v>
                </c:pt>
                <c:pt idx="15">
                  <c:v>186.7624674104679</c:v>
                </c:pt>
                <c:pt idx="16">
                  <c:v>528.5970328418754</c:v>
                </c:pt>
                <c:pt idx="17">
                  <c:v>839.6108850025898</c:v>
                </c:pt>
                <c:pt idx="18">
                  <c:v>1206.557599801476</c:v>
                </c:pt>
                <c:pt idx="19">
                  <c:v>1718.9817296816577</c:v>
                </c:pt>
                <c:pt idx="20">
                  <c:v>2771.9353288648003</c:v>
                </c:pt>
                <c:pt idx="21">
                  <c:v>4388.59614867543</c:v>
                </c:pt>
                <c:pt idx="22">
                  <c:v>6185.457449883986</c:v>
                </c:pt>
                <c:pt idx="23">
                  <c:v>7806.710291161526</c:v>
                </c:pt>
                <c:pt idx="24">
                  <c:v>10120.057308363368</c:v>
                </c:pt>
                <c:pt idx="25">
                  <c:v>12974.864116678113</c:v>
                </c:pt>
                <c:pt idx="26">
                  <c:v>13870.963255366356</c:v>
                </c:pt>
                <c:pt idx="27">
                  <c:v>15564.357167259543</c:v>
                </c:pt>
                <c:pt idx="28">
                  <c:v>15682.167423606072</c:v>
                </c:pt>
                <c:pt idx="29">
                  <c:v>16132.334004608432</c:v>
                </c:pt>
                <c:pt idx="30">
                  <c:v>16636.69406448701</c:v>
                </c:pt>
                <c:pt idx="31">
                  <c:v>16777.00001305594</c:v>
                </c:pt>
                <c:pt idx="32">
                  <c:v>16117.677776113285</c:v>
                </c:pt>
                <c:pt idx="33">
                  <c:v>17757.216867046714</c:v>
                </c:pt>
                <c:pt idx="34">
                  <c:v>17017.88740355401</c:v>
                </c:pt>
                <c:pt idx="35">
                  <c:v>16811.428046482662</c:v>
                </c:pt>
                <c:pt idx="36">
                  <c:v>19729.842550606805</c:v>
                </c:pt>
                <c:pt idx="37">
                  <c:v>20149.830474305105</c:v>
                </c:pt>
                <c:pt idx="38">
                  <c:v>22277.04345869341</c:v>
                </c:pt>
                <c:pt idx="39">
                  <c:v>22153.101080644166</c:v>
                </c:pt>
                <c:pt idx="40">
                  <c:v>20578.329687069556</c:v>
                </c:pt>
                <c:pt idx="41">
                  <c:v>17165.0838724955</c:v>
                </c:pt>
                <c:pt idx="42">
                  <c:v>14672.563899062807</c:v>
                </c:pt>
                <c:pt idx="43">
                  <c:v>14488.928693757456</c:v>
                </c:pt>
                <c:pt idx="44">
                  <c:v>15167.024643290502</c:v>
                </c:pt>
                <c:pt idx="45">
                  <c:v>15659.296037832493</c:v>
                </c:pt>
                <c:pt idx="46">
                  <c:v>16145.082336828496</c:v>
                </c:pt>
                <c:pt idx="47">
                  <c:v>18521.13611817631</c:v>
                </c:pt>
                <c:pt idx="48">
                  <c:v>15504.911941229453</c:v>
                </c:pt>
                <c:pt idx="49">
                  <c:v>15991.930027083934</c:v>
                </c:pt>
                <c:pt idx="50">
                  <c:v>13946.41942155142</c:v>
                </c:pt>
                <c:pt idx="51">
                  <c:v>14293.105173424356</c:v>
                </c:pt>
                <c:pt idx="52">
                  <c:v>15240.026510888456</c:v>
                </c:pt>
                <c:pt idx="53">
                  <c:v>13898.817673065898</c:v>
                </c:pt>
                <c:pt idx="54">
                  <c:v>14070.249109395942</c:v>
                </c:pt>
                <c:pt idx="55">
                  <c:v>15897.429465497806</c:v>
                </c:pt>
                <c:pt idx="56">
                  <c:v>13996.415005798506</c:v>
                </c:pt>
                <c:pt idx="57">
                  <c:v>11585.402717554965</c:v>
                </c:pt>
                <c:pt idx="58">
                  <c:v>12190.425916693675</c:v>
                </c:pt>
                <c:pt idx="59">
                  <c:v>10303.006853104449</c:v>
                </c:pt>
                <c:pt idx="60">
                  <c:v>7442.595179940139</c:v>
                </c:pt>
                <c:pt idx="61">
                  <c:v>6426.846366783682</c:v>
                </c:pt>
                <c:pt idx="62">
                  <c:v>7273.40399326223</c:v>
                </c:pt>
                <c:pt idx="63">
                  <c:v>5377.369456189743</c:v>
                </c:pt>
                <c:pt idx="64">
                  <c:v>5585.85269706909</c:v>
                </c:pt>
                <c:pt idx="65">
                  <c:v>5857.8486703241115</c:v>
                </c:pt>
                <c:pt idx="66">
                  <c:v>5160.28554834077</c:v>
                </c:pt>
                <c:pt idx="67">
                  <c:v>4667.800499048354</c:v>
                </c:pt>
                <c:pt idx="68">
                  <c:v>4809.587836489499</c:v>
                </c:pt>
                <c:pt idx="69">
                  <c:v>5319.5516986260045</c:v>
                </c:pt>
                <c:pt idx="70">
                  <c:v>4517.969778748167</c:v>
                </c:pt>
                <c:pt idx="71">
                  <c:v>4155.132420860726</c:v>
                </c:pt>
                <c:pt idx="72">
                  <c:v>4099.088713493992</c:v>
                </c:pt>
                <c:pt idx="73">
                  <c:v>4116.95490554029</c:v>
                </c:pt>
                <c:pt idx="74">
                  <c:v>3050.191120244382</c:v>
                </c:pt>
                <c:pt idx="75">
                  <c:v>2943.1984456083696</c:v>
                </c:pt>
                <c:pt idx="76">
                  <c:v>2108.6309689860705</c:v>
                </c:pt>
                <c:pt idx="77">
                  <c:v>1122.0783798876037</c:v>
                </c:pt>
                <c:pt idx="78">
                  <c:v>472.598786456556</c:v>
                </c:pt>
                <c:pt idx="79">
                  <c:v>854.6397216164944</c:v>
                </c:pt>
                <c:pt idx="80">
                  <c:v>1236.6806567764313</c:v>
                </c:pt>
              </c:numCache>
            </c:numRef>
          </c:val>
          <c:smooth val="0"/>
        </c:ser>
        <c:marker val="1"/>
        <c:axId val="47308613"/>
        <c:axId val="23124334"/>
      </c:lineChart>
      <c:catAx>
        <c:axId val="4730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124334"/>
        <c:crosses val="autoZero"/>
        <c:auto val="1"/>
        <c:lblOffset val="100"/>
        <c:tickLblSkip val="10"/>
        <c:noMultiLvlLbl val="0"/>
      </c:catAx>
      <c:valAx>
        <c:axId val="2312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Kenya Shillings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30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075"/>
          <c:y val="0.946"/>
          <c:w val="0.2665"/>
          <c:h val="0.05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75"/>
          <c:y val="0.0725"/>
          <c:w val="0.82975"/>
          <c:h val="0.9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'[1]Sheet2'!$AD$2:$AD$82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0.9371235379949747</c:v>
                </c:pt>
                <c:pt idx="9">
                  <c:v>3.1501101384862906</c:v>
                </c:pt>
                <c:pt idx="10">
                  <c:v>7.646861224889971</c:v>
                </c:pt>
                <c:pt idx="11">
                  <c:v>11.32736346272378</c:v>
                </c:pt>
                <c:pt idx="12">
                  <c:v>19.870274507355454</c:v>
                </c:pt>
                <c:pt idx="13">
                  <c:v>41.959246949631904</c:v>
                </c:pt>
                <c:pt idx="14">
                  <c:v>144.7457105008925</c:v>
                </c:pt>
                <c:pt idx="15">
                  <c:v>296.7288993217329</c:v>
                </c:pt>
                <c:pt idx="16">
                  <c:v>545.2450524413249</c:v>
                </c:pt>
                <c:pt idx="17">
                  <c:v>818.782289673639</c:v>
                </c:pt>
                <c:pt idx="18">
                  <c:v>1301.1970521861456</c:v>
                </c:pt>
                <c:pt idx="19">
                  <c:v>1880.8150291381776</c:v>
                </c:pt>
                <c:pt idx="20">
                  <c:v>2807.6010119412563</c:v>
                </c:pt>
                <c:pt idx="21">
                  <c:v>3482.9749944041023</c:v>
                </c:pt>
                <c:pt idx="22">
                  <c:v>5034.194311557508</c:v>
                </c:pt>
                <c:pt idx="23">
                  <c:v>6262.735003608899</c:v>
                </c:pt>
                <c:pt idx="24">
                  <c:v>7999.219213783562</c:v>
                </c:pt>
                <c:pt idx="25">
                  <c:v>10991.820860325943</c:v>
                </c:pt>
                <c:pt idx="26">
                  <c:v>11927.173662276115</c:v>
                </c:pt>
                <c:pt idx="27">
                  <c:v>12491.765337946792</c:v>
                </c:pt>
                <c:pt idx="28">
                  <c:v>13767.658143648863</c:v>
                </c:pt>
                <c:pt idx="29">
                  <c:v>14152.015957812053</c:v>
                </c:pt>
                <c:pt idx="30">
                  <c:v>16818.017318544084</c:v>
                </c:pt>
                <c:pt idx="31">
                  <c:v>18711.925572290424</c:v>
                </c:pt>
                <c:pt idx="32">
                  <c:v>19109.267475437446</c:v>
                </c:pt>
                <c:pt idx="33">
                  <c:v>23653.894879191932</c:v>
                </c:pt>
                <c:pt idx="34">
                  <c:v>24267.596409313013</c:v>
                </c:pt>
                <c:pt idx="35">
                  <c:v>21314.56177834229</c:v>
                </c:pt>
                <c:pt idx="36">
                  <c:v>21666.013352482038</c:v>
                </c:pt>
                <c:pt idx="37">
                  <c:v>20563.49185676802</c:v>
                </c:pt>
                <c:pt idx="38">
                  <c:v>24072.72793235928</c:v>
                </c:pt>
                <c:pt idx="39">
                  <c:v>25490.675213062932</c:v>
                </c:pt>
                <c:pt idx="40">
                  <c:v>25881.018879385032</c:v>
                </c:pt>
                <c:pt idx="41">
                  <c:v>24835.45235960788</c:v>
                </c:pt>
                <c:pt idx="42">
                  <c:v>21824.110870756518</c:v>
                </c:pt>
                <c:pt idx="43">
                  <c:v>15744.925518944583</c:v>
                </c:pt>
                <c:pt idx="44">
                  <c:v>16806.060685503606</c:v>
                </c:pt>
                <c:pt idx="45">
                  <c:v>17738.748797261327</c:v>
                </c:pt>
                <c:pt idx="46">
                  <c:v>17638.263395186117</c:v>
                </c:pt>
                <c:pt idx="47">
                  <c:v>17306.047640081742</c:v>
                </c:pt>
                <c:pt idx="48">
                  <c:v>18676.0120704159</c:v>
                </c:pt>
                <c:pt idx="49">
                  <c:v>16729.27937328791</c:v>
                </c:pt>
                <c:pt idx="50">
                  <c:v>12970.895436106703</c:v>
                </c:pt>
                <c:pt idx="51">
                  <c:v>11371.683309360009</c:v>
                </c:pt>
                <c:pt idx="52">
                  <c:v>11283.109387948289</c:v>
                </c:pt>
                <c:pt idx="53">
                  <c:v>8766.590685824322</c:v>
                </c:pt>
                <c:pt idx="54">
                  <c:v>7392.32386758851</c:v>
                </c:pt>
                <c:pt idx="55">
                  <c:v>6769.195829541482</c:v>
                </c:pt>
                <c:pt idx="56">
                  <c:v>5972.057066414221</c:v>
                </c:pt>
                <c:pt idx="57">
                  <c:v>4873.294812071239</c:v>
                </c:pt>
                <c:pt idx="58">
                  <c:v>5295.292041204318</c:v>
                </c:pt>
                <c:pt idx="59">
                  <c:v>4736.213675911421</c:v>
                </c:pt>
                <c:pt idx="60">
                  <c:v>4132.846329290355</c:v>
                </c:pt>
                <c:pt idx="61">
                  <c:v>3531.829517285416</c:v>
                </c:pt>
                <c:pt idx="62">
                  <c:v>3011.5970655831356</c:v>
                </c:pt>
                <c:pt idx="63">
                  <c:v>1795.8294643353483</c:v>
                </c:pt>
                <c:pt idx="64">
                  <c:v>1846.5221017405497</c:v>
                </c:pt>
                <c:pt idx="65">
                  <c:v>2159.01622550589</c:v>
                </c:pt>
                <c:pt idx="66">
                  <c:v>1775.9572285633399</c:v>
                </c:pt>
                <c:pt idx="67">
                  <c:v>1809.9557131292756</c:v>
                </c:pt>
                <c:pt idx="68">
                  <c:v>1800.9285007591984</c:v>
                </c:pt>
                <c:pt idx="69">
                  <c:v>2162.093327918554</c:v>
                </c:pt>
                <c:pt idx="70">
                  <c:v>1726.5811836447344</c:v>
                </c:pt>
                <c:pt idx="71">
                  <c:v>1528.0638172322</c:v>
                </c:pt>
                <c:pt idx="72">
                  <c:v>1149.0491112305415</c:v>
                </c:pt>
                <c:pt idx="73">
                  <c:v>573.3841212671588</c:v>
                </c:pt>
                <c:pt idx="74">
                  <c:v>470.6035471952142</c:v>
                </c:pt>
                <c:pt idx="75">
                  <c:v>428.5890314892401</c:v>
                </c:pt>
                <c:pt idx="76">
                  <c:v>321.5148528686692</c:v>
                </c:pt>
                <c:pt idx="77">
                  <c:v>178.24504679172836</c:v>
                </c:pt>
                <c:pt idx="78">
                  <c:v>44.98512586081602</c:v>
                </c:pt>
                <c:pt idx="79">
                  <c:v>81.35034736362036</c:v>
                </c:pt>
                <c:pt idx="80">
                  <c:v>117.71556886642495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'[1]Sheet2'!$O$2:$O$82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0.9764460868357696</c:v>
                </c:pt>
                <c:pt idx="9">
                  <c:v>3.282291600964053</c:v>
                </c:pt>
                <c:pt idx="10">
                  <c:v>7.967730418548117</c:v>
                </c:pt>
                <c:pt idx="11">
                  <c:v>11.802669849706005</c:v>
                </c:pt>
                <c:pt idx="12">
                  <c:v>20.704049146574555</c:v>
                </c:pt>
                <c:pt idx="13">
                  <c:v>43.71989479445077</c:v>
                </c:pt>
                <c:pt idx="14">
                  <c:v>150.8193710588641</c:v>
                </c:pt>
                <c:pt idx="15">
                  <c:v>309.17991155542273</c:v>
                </c:pt>
                <c:pt idx="16">
                  <c:v>568.1240265952542</c:v>
                </c:pt>
                <c:pt idx="17">
                  <c:v>853.1391330035547</c:v>
                </c:pt>
                <c:pt idx="18">
                  <c:v>1355.796454038287</c:v>
                </c:pt>
                <c:pt idx="19">
                  <c:v>1959.7357240574675</c:v>
                </c:pt>
                <c:pt idx="20">
                  <c:v>2925.4104825621057</c:v>
                </c:pt>
                <c:pt idx="21">
                  <c:v>3629.1237664451446</c:v>
                </c:pt>
                <c:pt idx="22">
                  <c:v>5245.433645182413</c:v>
                </c:pt>
                <c:pt idx="23">
                  <c:v>6525.525012686323</c:v>
                </c:pt>
                <c:pt idx="24">
                  <c:v>8334.8736664454</c:v>
                </c:pt>
                <c:pt idx="25">
                  <c:v>11453.04757708754</c:v>
                </c:pt>
                <c:pt idx="26">
                  <c:v>12427.648626197053</c:v>
                </c:pt>
                <c:pt idx="27">
                  <c:v>13015.931077780973</c:v>
                </c:pt>
                <c:pt idx="28">
                  <c:v>14345.361496330957</c:v>
                </c:pt>
                <c:pt idx="29">
                  <c:v>14745.847311026613</c:v>
                </c:pt>
                <c:pt idx="30">
                  <c:v>17523.716493306812</c:v>
                </c:pt>
                <c:pt idx="31">
                  <c:v>19497.09484548571</c:v>
                </c:pt>
                <c:pt idx="32">
                  <c:v>19911.109573249243</c:v>
                </c:pt>
                <c:pt idx="33">
                  <c:v>24646.433641639538</c:v>
                </c:pt>
                <c:pt idx="34">
                  <c:v>25285.88664145851</c:v>
                </c:pt>
                <c:pt idx="35">
                  <c:v>22208.94001404668</c:v>
                </c:pt>
                <c:pt idx="36">
                  <c:v>22575.13881320956</c:v>
                </c:pt>
                <c:pt idx="37">
                  <c:v>21426.35452117736</c:v>
                </c:pt>
                <c:pt idx="38">
                  <c:v>25082.841307460996</c:v>
                </c:pt>
                <c:pt idx="39">
                  <c:v>26560.286934901775</c:v>
                </c:pt>
                <c:pt idx="40">
                  <c:v>26967.009773511538</c:v>
                </c:pt>
                <c:pt idx="41">
                  <c:v>25877.570339573882</c:v>
                </c:pt>
                <c:pt idx="42">
                  <c:v>22739.870245938117</c:v>
                </c:pt>
                <c:pt idx="43">
                  <c:v>16405.59679398057</c:v>
                </c:pt>
                <c:pt idx="44">
                  <c:v>17511.258149160338</c:v>
                </c:pt>
                <c:pt idx="45">
                  <c:v>18483.082695273653</c:v>
                </c:pt>
                <c:pt idx="46">
                  <c:v>18378.380835100135</c:v>
                </c:pt>
                <c:pt idx="47">
                  <c:v>18032.225007288038</c:v>
                </c:pt>
                <c:pt idx="48">
                  <c:v>19459.674380682347</c:v>
                </c:pt>
                <c:pt idx="49">
                  <c:v>17431.255023835434</c:v>
                </c:pt>
                <c:pt idx="50">
                  <c:v>13515.165906984454</c:v>
                </c:pt>
                <c:pt idx="51">
                  <c:v>11848.849397078913</c:v>
                </c:pt>
                <c:pt idx="52">
                  <c:v>11756.558834040428</c:v>
                </c:pt>
                <c:pt idx="53">
                  <c:v>9134.44473754107</c:v>
                </c:pt>
                <c:pt idx="54">
                  <c:v>7702.512444168455</c:v>
                </c:pt>
                <c:pt idx="55">
                  <c:v>7053.23739164925</c:v>
                </c:pt>
                <c:pt idx="56">
                  <c:v>6222.649967086134</c:v>
                </c:pt>
                <c:pt idx="57">
                  <c:v>5077.782657583333</c:v>
                </c:pt>
                <c:pt idx="58">
                  <c:v>5517.4872710477985</c:v>
                </c:pt>
                <c:pt idx="59">
                  <c:v>4934.949473317532</c:v>
                </c:pt>
                <c:pt idx="60">
                  <c:v>4306.264288658581</c:v>
                </c:pt>
                <c:pt idx="61">
                  <c:v>3680.0282691681814</c:v>
                </c:pt>
                <c:pt idx="62">
                  <c:v>3137.9663945977086</c:v>
                </c:pt>
                <c:pt idx="63">
                  <c:v>1871.1840883075017</c:v>
                </c:pt>
                <c:pt idx="64">
                  <c:v>1924.0038344976342</c:v>
                </c:pt>
                <c:pt idx="65">
                  <c:v>2249.6104935328863</c:v>
                </c:pt>
                <c:pt idx="66">
                  <c:v>1850.4779955998404</c:v>
                </c:pt>
                <c:pt idx="67">
                  <c:v>1885.9030872412077</c:v>
                </c:pt>
                <c:pt idx="68">
                  <c:v>1876.4970848984892</c:v>
                </c:pt>
                <c:pt idx="69">
                  <c:v>2252.816713938008</c:v>
                </c:pt>
                <c:pt idx="70">
                  <c:v>1799.0300873044691</c:v>
                </c:pt>
                <c:pt idx="71">
                  <c:v>1592.1827531555523</c:v>
                </c:pt>
                <c:pt idx="72">
                  <c:v>1197.2642482588008</c:v>
                </c:pt>
                <c:pt idx="73">
                  <c:v>597.4438361274903</c:v>
                </c:pt>
                <c:pt idx="74">
                  <c:v>490.3504964702567</c:v>
                </c:pt>
                <c:pt idx="75">
                  <c:v>446.5730137926011</c:v>
                </c:pt>
                <c:pt idx="76">
                  <c:v>335.00590606750274</c:v>
                </c:pt>
                <c:pt idx="77">
                  <c:v>185.72436971332922</c:v>
                </c:pt>
                <c:pt idx="78">
                  <c:v>46.87274231377159</c:v>
                </c:pt>
                <c:pt idx="79">
                  <c:v>84.76388130842535</c:v>
                </c:pt>
                <c:pt idx="80">
                  <c:v>122.65502030307937</c:v>
                </c:pt>
              </c:numCache>
            </c:numRef>
          </c:val>
          <c:smooth val="0"/>
        </c:ser>
        <c:axId val="6792415"/>
        <c:axId val="61131736"/>
      </c:lineChart>
      <c:catAx>
        <c:axId val="679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31736"/>
        <c:crosses val="autoZero"/>
        <c:auto val="1"/>
        <c:lblOffset val="100"/>
        <c:noMultiLvlLbl val="0"/>
      </c:catAx>
      <c:valAx>
        <c:axId val="61131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92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3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66675</xdr:rowOff>
    </xdr:from>
    <xdr:to>
      <xdr:col>13</xdr:col>
      <xdr:colOff>9525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733800" y="552450"/>
        <a:ext cx="53816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552450</xdr:colOff>
      <xdr:row>14</xdr:row>
      <xdr:rowOff>142875</xdr:rowOff>
    </xdr:from>
    <xdr:to>
      <xdr:col>37</xdr:col>
      <xdr:colOff>352425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21297900" y="27336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96</xdr:row>
      <xdr:rowOff>152400</xdr:rowOff>
    </xdr:from>
    <xdr:to>
      <xdr:col>42</xdr:col>
      <xdr:colOff>285750</xdr:colOff>
      <xdr:row>117</xdr:row>
      <xdr:rowOff>152400</xdr:rowOff>
    </xdr:to>
    <xdr:graphicFrame>
      <xdr:nvGraphicFramePr>
        <xdr:cNvPr id="1" name="Chart 1"/>
        <xdr:cNvGraphicFramePr/>
      </xdr:nvGraphicFramePr>
      <xdr:xfrm>
        <a:off x="15011400" y="16021050"/>
        <a:ext cx="22250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120</xdr:row>
      <xdr:rowOff>152400</xdr:rowOff>
    </xdr:from>
    <xdr:to>
      <xdr:col>23</xdr:col>
      <xdr:colOff>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4505325" y="19907250"/>
        <a:ext cx="146970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95</xdr:row>
      <xdr:rowOff>57150</xdr:rowOff>
    </xdr:from>
    <xdr:to>
      <xdr:col>29</xdr:col>
      <xdr:colOff>914400</xdr:colOff>
      <xdr:row>112</xdr:row>
      <xdr:rowOff>28575</xdr:rowOff>
    </xdr:to>
    <xdr:graphicFrame>
      <xdr:nvGraphicFramePr>
        <xdr:cNvPr id="3" name="Chart 6"/>
        <xdr:cNvGraphicFramePr/>
      </xdr:nvGraphicFramePr>
      <xdr:xfrm>
        <a:off x="19202400" y="15763875"/>
        <a:ext cx="67341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323850</xdr:colOff>
      <xdr:row>145</xdr:row>
      <xdr:rowOff>28575</xdr:rowOff>
    </xdr:from>
    <xdr:to>
      <xdr:col>29</xdr:col>
      <xdr:colOff>9525</xdr:colOff>
      <xdr:row>162</xdr:row>
      <xdr:rowOff>0</xdr:rowOff>
    </xdr:to>
    <xdr:graphicFrame>
      <xdr:nvGraphicFramePr>
        <xdr:cNvPr id="4" name="Chart 7"/>
        <xdr:cNvGraphicFramePr/>
      </xdr:nvGraphicFramePr>
      <xdr:xfrm>
        <a:off x="16449675" y="23831550"/>
        <a:ext cx="858202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104775</xdr:colOff>
      <xdr:row>96</xdr:row>
      <xdr:rowOff>152400</xdr:rowOff>
    </xdr:from>
    <xdr:to>
      <xdr:col>42</xdr:col>
      <xdr:colOff>285750</xdr:colOff>
      <xdr:row>117</xdr:row>
      <xdr:rowOff>152400</xdr:rowOff>
    </xdr:to>
    <xdr:graphicFrame>
      <xdr:nvGraphicFramePr>
        <xdr:cNvPr id="5" name="Chart 8"/>
        <xdr:cNvGraphicFramePr/>
      </xdr:nvGraphicFramePr>
      <xdr:xfrm>
        <a:off x="15011400" y="16021050"/>
        <a:ext cx="222504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609600</xdr:colOff>
      <xdr:row>120</xdr:row>
      <xdr:rowOff>152400</xdr:rowOff>
    </xdr:from>
    <xdr:to>
      <xdr:col>23</xdr:col>
      <xdr:colOff>0</xdr:colOff>
      <xdr:row>146</xdr:row>
      <xdr:rowOff>85725</xdr:rowOff>
    </xdr:to>
    <xdr:graphicFrame>
      <xdr:nvGraphicFramePr>
        <xdr:cNvPr id="6" name="Chart 9"/>
        <xdr:cNvGraphicFramePr/>
      </xdr:nvGraphicFramePr>
      <xdr:xfrm>
        <a:off x="4505325" y="19907250"/>
        <a:ext cx="14697075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95</xdr:row>
      <xdr:rowOff>57150</xdr:rowOff>
    </xdr:from>
    <xdr:to>
      <xdr:col>29</xdr:col>
      <xdr:colOff>914400</xdr:colOff>
      <xdr:row>112</xdr:row>
      <xdr:rowOff>28575</xdr:rowOff>
    </xdr:to>
    <xdr:graphicFrame>
      <xdr:nvGraphicFramePr>
        <xdr:cNvPr id="7" name="Chart 11"/>
        <xdr:cNvGraphicFramePr/>
      </xdr:nvGraphicFramePr>
      <xdr:xfrm>
        <a:off x="19202400" y="15763875"/>
        <a:ext cx="6734175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323850</xdr:colOff>
      <xdr:row>145</xdr:row>
      <xdr:rowOff>28575</xdr:rowOff>
    </xdr:from>
    <xdr:to>
      <xdr:col>29</xdr:col>
      <xdr:colOff>9525</xdr:colOff>
      <xdr:row>162</xdr:row>
      <xdr:rowOff>0</xdr:rowOff>
    </xdr:to>
    <xdr:graphicFrame>
      <xdr:nvGraphicFramePr>
        <xdr:cNvPr id="8" name="Chart 12"/>
        <xdr:cNvGraphicFramePr/>
      </xdr:nvGraphicFramePr>
      <xdr:xfrm>
        <a:off x="16449675" y="23831550"/>
        <a:ext cx="8582025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762000</xdr:colOff>
      <xdr:row>5</xdr:row>
      <xdr:rowOff>28575</xdr:rowOff>
    </xdr:from>
    <xdr:to>
      <xdr:col>9</xdr:col>
      <xdr:colOff>85725</xdr:colOff>
      <xdr:row>27</xdr:row>
      <xdr:rowOff>0</xdr:rowOff>
    </xdr:to>
    <xdr:graphicFrame>
      <xdr:nvGraphicFramePr>
        <xdr:cNvPr id="9" name="Chart 14"/>
        <xdr:cNvGraphicFramePr/>
      </xdr:nvGraphicFramePr>
      <xdr:xfrm>
        <a:off x="3009900" y="1162050"/>
        <a:ext cx="4676775" cy="3533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1095375</xdr:colOff>
      <xdr:row>7</xdr:row>
      <xdr:rowOff>133350</xdr:rowOff>
    </xdr:from>
    <xdr:to>
      <xdr:col>21</xdr:col>
      <xdr:colOff>428625</xdr:colOff>
      <xdr:row>29</xdr:row>
      <xdr:rowOff>38100</xdr:rowOff>
    </xdr:to>
    <xdr:graphicFrame>
      <xdr:nvGraphicFramePr>
        <xdr:cNvPr id="10" name="Chart 15"/>
        <xdr:cNvGraphicFramePr/>
      </xdr:nvGraphicFramePr>
      <xdr:xfrm>
        <a:off x="13535025" y="1590675"/>
        <a:ext cx="4876800" cy="3467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4</xdr:row>
      <xdr:rowOff>0</xdr:rowOff>
    </xdr:from>
    <xdr:to>
      <xdr:col>13</xdr:col>
      <xdr:colOff>952500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105275" y="971550"/>
        <a:ext cx="49244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847725</xdr:colOff>
      <xdr:row>10</xdr:row>
      <xdr:rowOff>133350</xdr:rowOff>
    </xdr:from>
    <xdr:to>
      <xdr:col>20</xdr:col>
      <xdr:colOff>314325</xdr:colOff>
      <xdr:row>31</xdr:row>
      <xdr:rowOff>123825</xdr:rowOff>
    </xdr:to>
    <xdr:graphicFrame>
      <xdr:nvGraphicFramePr>
        <xdr:cNvPr id="2" name="Chart 3"/>
        <xdr:cNvGraphicFramePr/>
      </xdr:nvGraphicFramePr>
      <xdr:xfrm>
        <a:off x="8924925" y="2076450"/>
        <a:ext cx="48958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ata\Kenya%20Original\Taxes\Kenya%20Original\Labor%20Income%20Original\final_labor_L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>
            <v>0</v>
          </cell>
          <cell r="F2">
            <v>0</v>
          </cell>
          <cell r="G2">
            <v>0</v>
          </cell>
          <cell r="O2">
            <v>0</v>
          </cell>
          <cell r="U2">
            <v>0</v>
          </cell>
          <cell r="AD2">
            <v>0</v>
          </cell>
        </row>
        <row r="3">
          <cell r="A3">
            <v>1</v>
          </cell>
          <cell r="F3">
            <v>0</v>
          </cell>
          <cell r="G3">
            <v>0</v>
          </cell>
          <cell r="O3">
            <v>0</v>
          </cell>
          <cell r="U3">
            <v>0</v>
          </cell>
          <cell r="AD3">
            <v>0</v>
          </cell>
        </row>
        <row r="4">
          <cell r="A4">
            <v>2</v>
          </cell>
          <cell r="F4">
            <v>0</v>
          </cell>
          <cell r="G4">
            <v>0</v>
          </cell>
          <cell r="O4">
            <v>0</v>
          </cell>
          <cell r="U4">
            <v>0</v>
          </cell>
          <cell r="AD4">
            <v>0</v>
          </cell>
        </row>
        <row r="5">
          <cell r="A5">
            <v>3</v>
          </cell>
          <cell r="F5">
            <v>0</v>
          </cell>
          <cell r="G5">
            <v>0</v>
          </cell>
          <cell r="O5">
            <v>0</v>
          </cell>
          <cell r="U5">
            <v>0</v>
          </cell>
          <cell r="AD5">
            <v>0</v>
          </cell>
        </row>
        <row r="6">
          <cell r="A6">
            <v>4</v>
          </cell>
          <cell r="F6">
            <v>0.0146683</v>
          </cell>
          <cell r="G6">
            <v>0</v>
          </cell>
          <cell r="O6">
            <v>0</v>
          </cell>
          <cell r="U6">
            <v>0</v>
          </cell>
          <cell r="AD6">
            <v>0</v>
          </cell>
        </row>
        <row r="7">
          <cell r="A7">
            <v>5</v>
          </cell>
          <cell r="F7">
            <v>0</v>
          </cell>
          <cell r="G7">
            <v>0</v>
          </cell>
          <cell r="O7">
            <v>0</v>
          </cell>
          <cell r="U7">
            <v>0</v>
          </cell>
          <cell r="AD7">
            <v>0</v>
          </cell>
        </row>
        <row r="8">
          <cell r="A8">
            <v>6</v>
          </cell>
          <cell r="F8">
            <v>0</v>
          </cell>
          <cell r="G8">
            <v>0</v>
          </cell>
          <cell r="O8">
            <v>0</v>
          </cell>
          <cell r="U8">
            <v>0</v>
          </cell>
          <cell r="AD8">
            <v>0</v>
          </cell>
        </row>
        <row r="9">
          <cell r="A9">
            <v>7</v>
          </cell>
          <cell r="F9">
            <v>0</v>
          </cell>
          <cell r="G9">
            <v>0</v>
          </cell>
          <cell r="O9">
            <v>0</v>
          </cell>
          <cell r="U9">
            <v>0</v>
          </cell>
          <cell r="AD9">
            <v>0</v>
          </cell>
        </row>
        <row r="10">
          <cell r="A10">
            <v>8</v>
          </cell>
          <cell r="F10">
            <v>2.844671</v>
          </cell>
          <cell r="G10">
            <v>0</v>
          </cell>
          <cell r="O10">
            <v>0.9764460868357696</v>
          </cell>
          <cell r="U10">
            <v>0.059298539848807445</v>
          </cell>
          <cell r="AD10">
            <v>0.9371235379949747</v>
          </cell>
        </row>
        <row r="11">
          <cell r="A11">
            <v>9</v>
          </cell>
          <cell r="F11">
            <v>2.839788</v>
          </cell>
          <cell r="G11">
            <v>0</v>
          </cell>
          <cell r="O11">
            <v>3.282291600964053</v>
          </cell>
          <cell r="U11">
            <v>0.42473198131431267</v>
          </cell>
          <cell r="AD11">
            <v>3.1501101384862906</v>
          </cell>
        </row>
        <row r="12">
          <cell r="A12">
            <v>10</v>
          </cell>
          <cell r="F12">
            <v>6.236549</v>
          </cell>
          <cell r="G12">
            <v>0.2668029</v>
          </cell>
          <cell r="O12">
            <v>7.967730418548117</v>
          </cell>
          <cell r="U12">
            <v>0.7048143390838044</v>
          </cell>
          <cell r="AD12">
            <v>7.646861224889971</v>
          </cell>
        </row>
        <row r="13">
          <cell r="A13">
            <v>11</v>
          </cell>
          <cell r="F13">
            <v>6.425549</v>
          </cell>
          <cell r="G13">
            <v>2.154128</v>
          </cell>
          <cell r="O13">
            <v>11.802669849706005</v>
          </cell>
          <cell r="U13">
            <v>1.3046967335583397</v>
          </cell>
          <cell r="AD13">
            <v>11.32736346272378</v>
          </cell>
        </row>
        <row r="14">
          <cell r="A14">
            <v>12</v>
          </cell>
          <cell r="F14">
            <v>6.063056</v>
          </cell>
          <cell r="G14">
            <v>1.393713</v>
          </cell>
          <cell r="O14">
            <v>20.704049146574555</v>
          </cell>
          <cell r="U14">
            <v>6.055007772575453</v>
          </cell>
          <cell r="AD14">
            <v>19.870274507355454</v>
          </cell>
        </row>
        <row r="15">
          <cell r="A15">
            <v>13</v>
          </cell>
          <cell r="F15">
            <v>20.36126</v>
          </cell>
          <cell r="G15">
            <v>3.121538</v>
          </cell>
          <cell r="O15">
            <v>43.71989479445077</v>
          </cell>
          <cell r="U15">
            <v>8.998417427648047</v>
          </cell>
          <cell r="AD15">
            <v>41.959246949631904</v>
          </cell>
        </row>
        <row r="16">
          <cell r="A16">
            <v>14</v>
          </cell>
          <cell r="F16">
            <v>32.21807</v>
          </cell>
          <cell r="G16">
            <v>22.53758</v>
          </cell>
          <cell r="O16">
            <v>150.8193710588641</v>
          </cell>
          <cell r="U16">
            <v>98.74045052379722</v>
          </cell>
          <cell r="AD16">
            <v>144.7457105008925</v>
          </cell>
        </row>
        <row r="17">
          <cell r="A17">
            <v>15</v>
          </cell>
          <cell r="F17">
            <v>125.4537</v>
          </cell>
          <cell r="G17">
            <v>15.66252</v>
          </cell>
          <cell r="O17">
            <v>309.17991155542273</v>
          </cell>
          <cell r="U17">
            <v>186.7624674104679</v>
          </cell>
          <cell r="AD17">
            <v>296.7288993217329</v>
          </cell>
        </row>
        <row r="18">
          <cell r="A18">
            <v>16</v>
          </cell>
          <cell r="F18">
            <v>497.0634</v>
          </cell>
          <cell r="G18">
            <v>442.109</v>
          </cell>
          <cell r="O18">
            <v>568.1240265952542</v>
          </cell>
          <cell r="U18">
            <v>528.5970328418754</v>
          </cell>
          <cell r="AD18">
            <v>545.2450524413249</v>
          </cell>
        </row>
        <row r="19">
          <cell r="A19">
            <v>17</v>
          </cell>
          <cell r="F19">
            <v>429.1167</v>
          </cell>
          <cell r="G19">
            <v>457.8775</v>
          </cell>
          <cell r="O19">
            <v>853.1391330035547</v>
          </cell>
          <cell r="U19">
            <v>839.6108850025898</v>
          </cell>
          <cell r="AD19">
            <v>818.782289673639</v>
          </cell>
        </row>
        <row r="20">
          <cell r="A20">
            <v>18</v>
          </cell>
          <cell r="F20">
            <v>1198.587</v>
          </cell>
          <cell r="G20">
            <v>1571.57</v>
          </cell>
          <cell r="O20">
            <v>1355.796454038287</v>
          </cell>
          <cell r="U20">
            <v>1206.557599801476</v>
          </cell>
          <cell r="AD20">
            <v>1301.1970521861456</v>
          </cell>
        </row>
        <row r="21">
          <cell r="A21">
            <v>19</v>
          </cell>
          <cell r="F21">
            <v>1502.439</v>
          </cell>
          <cell r="G21">
            <v>1581.201</v>
          </cell>
          <cell r="O21">
            <v>1959.7357240574675</v>
          </cell>
          <cell r="U21">
            <v>1718.9817296816577</v>
          </cell>
          <cell r="AD21">
            <v>1880.8150291381776</v>
          </cell>
        </row>
        <row r="22">
          <cell r="A22">
            <v>20</v>
          </cell>
          <cell r="F22">
            <v>1555.84</v>
          </cell>
          <cell r="G22">
            <v>1899.815</v>
          </cell>
          <cell r="O22">
            <v>2925.4104825621057</v>
          </cell>
          <cell r="U22">
            <v>2771.9353288648003</v>
          </cell>
          <cell r="AD22">
            <v>2807.6010119412563</v>
          </cell>
        </row>
        <row r="23">
          <cell r="A23">
            <v>21</v>
          </cell>
          <cell r="F23">
            <v>2997.528</v>
          </cell>
          <cell r="G23">
            <v>3207.177</v>
          </cell>
          <cell r="O23">
            <v>3629.1237664451446</v>
          </cell>
          <cell r="U23">
            <v>4388.59614867543</v>
          </cell>
          <cell r="AD23">
            <v>3482.9749944041023</v>
          </cell>
        </row>
        <row r="24">
          <cell r="A24">
            <v>22</v>
          </cell>
          <cell r="F24">
            <v>4259.246</v>
          </cell>
          <cell r="G24">
            <v>5591.813</v>
          </cell>
          <cell r="O24">
            <v>5245.433645182413</v>
          </cell>
          <cell r="U24">
            <v>6185.457449883986</v>
          </cell>
          <cell r="AD24">
            <v>5034.194311557508</v>
          </cell>
        </row>
        <row r="25">
          <cell r="A25">
            <v>23</v>
          </cell>
          <cell r="F25">
            <v>6224.019</v>
          </cell>
          <cell r="G25">
            <v>10094.79</v>
          </cell>
          <cell r="O25">
            <v>6525.525012686323</v>
          </cell>
          <cell r="U25">
            <v>7806.710291161526</v>
          </cell>
          <cell r="AD25">
            <v>6262.735003608899</v>
          </cell>
        </row>
        <row r="26">
          <cell r="A26">
            <v>24</v>
          </cell>
          <cell r="F26">
            <v>6236.019</v>
          </cell>
          <cell r="G26">
            <v>10261.52</v>
          </cell>
          <cell r="O26">
            <v>8334.8736664454</v>
          </cell>
          <cell r="U26">
            <v>10120.057308363368</v>
          </cell>
          <cell r="AD26">
            <v>7999.219213783562</v>
          </cell>
        </row>
        <row r="27">
          <cell r="A27">
            <v>25</v>
          </cell>
          <cell r="F27">
            <v>6390.438</v>
          </cell>
          <cell r="G27">
            <v>10401.38</v>
          </cell>
          <cell r="O27">
            <v>11453.04757708754</v>
          </cell>
          <cell r="U27">
            <v>12974.864116678113</v>
          </cell>
          <cell r="AD27">
            <v>10991.820860325943</v>
          </cell>
        </row>
        <row r="28">
          <cell r="A28">
            <v>26</v>
          </cell>
          <cell r="F28">
            <v>7329.628</v>
          </cell>
          <cell r="G28">
            <v>15139.62</v>
          </cell>
          <cell r="O28">
            <v>12427.648626197053</v>
          </cell>
          <cell r="U28">
            <v>13870.963255366356</v>
          </cell>
          <cell r="AD28">
            <v>11927.173662276115</v>
          </cell>
        </row>
        <row r="29">
          <cell r="A29">
            <v>27</v>
          </cell>
          <cell r="F29">
            <v>18232.93</v>
          </cell>
          <cell r="G29">
            <v>20421.19</v>
          </cell>
          <cell r="O29">
            <v>13015.931077780973</v>
          </cell>
          <cell r="U29">
            <v>15564.357167259543</v>
          </cell>
          <cell r="AD29">
            <v>12491.765337946792</v>
          </cell>
        </row>
        <row r="30">
          <cell r="A30">
            <v>28</v>
          </cell>
          <cell r="F30">
            <v>12995.19</v>
          </cell>
          <cell r="G30">
            <v>15080.1</v>
          </cell>
          <cell r="O30">
            <v>14345.361496330957</v>
          </cell>
          <cell r="U30">
            <v>15682.167423606072</v>
          </cell>
          <cell r="AD30">
            <v>13767.658143648863</v>
          </cell>
        </row>
        <row r="31">
          <cell r="A31">
            <v>29</v>
          </cell>
          <cell r="F31">
            <v>12895.62</v>
          </cell>
          <cell r="G31">
            <v>18638.56</v>
          </cell>
          <cell r="O31">
            <v>14745.847311026613</v>
          </cell>
          <cell r="U31">
            <v>16132.334004608432</v>
          </cell>
          <cell r="AD31">
            <v>14152.015957812053</v>
          </cell>
        </row>
        <row r="32">
          <cell r="A32">
            <v>30</v>
          </cell>
          <cell r="F32">
            <v>11358.67</v>
          </cell>
          <cell r="G32">
            <v>12183.7</v>
          </cell>
          <cell r="O32">
            <v>17523.716493306812</v>
          </cell>
          <cell r="U32">
            <v>16636.69406448701</v>
          </cell>
          <cell r="AD32">
            <v>16818.017318544084</v>
          </cell>
        </row>
        <row r="33">
          <cell r="A33">
            <v>31</v>
          </cell>
          <cell r="F33">
            <v>10824.2</v>
          </cell>
          <cell r="G33">
            <v>21123.29</v>
          </cell>
          <cell r="O33">
            <v>19497.09484548571</v>
          </cell>
          <cell r="U33">
            <v>16777.00001305594</v>
          </cell>
          <cell r="AD33">
            <v>18711.925572290424</v>
          </cell>
        </row>
        <row r="34">
          <cell r="A34">
            <v>32</v>
          </cell>
          <cell r="F34">
            <v>20249.42</v>
          </cell>
          <cell r="G34">
            <v>21837.07</v>
          </cell>
          <cell r="O34">
            <v>19911.109573249243</v>
          </cell>
          <cell r="U34">
            <v>16117.677776113285</v>
          </cell>
          <cell r="AD34">
            <v>19109.267475437446</v>
          </cell>
        </row>
        <row r="35">
          <cell r="A35">
            <v>33</v>
          </cell>
          <cell r="F35">
            <v>14351.6</v>
          </cell>
          <cell r="G35">
            <v>14028.77</v>
          </cell>
          <cell r="O35">
            <v>24646.433641639538</v>
          </cell>
          <cell r="U35">
            <v>17757.216867046714</v>
          </cell>
          <cell r="AD35">
            <v>23653.894879191932</v>
          </cell>
        </row>
        <row r="36">
          <cell r="A36">
            <v>34</v>
          </cell>
          <cell r="F36">
            <v>14795.39</v>
          </cell>
          <cell r="G36">
            <v>13881.59</v>
          </cell>
          <cell r="O36">
            <v>25285.88664145851</v>
          </cell>
          <cell r="U36">
            <v>17017.88740355401</v>
          </cell>
          <cell r="AD36">
            <v>24267.596409313013</v>
          </cell>
        </row>
        <row r="37">
          <cell r="A37">
            <v>35</v>
          </cell>
          <cell r="F37">
            <v>14175.04</v>
          </cell>
          <cell r="G37">
            <v>15475.49</v>
          </cell>
          <cell r="O37">
            <v>22208.94001404668</v>
          </cell>
          <cell r="U37">
            <v>16811.428046482662</v>
          </cell>
          <cell r="AD37">
            <v>21314.56177834229</v>
          </cell>
        </row>
        <row r="38">
          <cell r="A38">
            <v>36</v>
          </cell>
          <cell r="F38">
            <v>22040.43</v>
          </cell>
          <cell r="G38">
            <v>18561.54</v>
          </cell>
          <cell r="O38">
            <v>22575.13881320956</v>
          </cell>
          <cell r="U38">
            <v>19729.842550606805</v>
          </cell>
          <cell r="AD38">
            <v>21666.013352482038</v>
          </cell>
        </row>
        <row r="39">
          <cell r="A39">
            <v>37</v>
          </cell>
          <cell r="F39">
            <v>22288.96</v>
          </cell>
          <cell r="G39">
            <v>24692.26</v>
          </cell>
          <cell r="O39">
            <v>21426.35452117736</v>
          </cell>
          <cell r="U39">
            <v>20149.830474305105</v>
          </cell>
          <cell r="AD39">
            <v>20563.49185676802</v>
          </cell>
        </row>
        <row r="40">
          <cell r="A40">
            <v>38</v>
          </cell>
          <cell r="F40">
            <v>26488.65</v>
          </cell>
          <cell r="G40">
            <v>27166.45</v>
          </cell>
          <cell r="O40">
            <v>25082.841307460996</v>
          </cell>
          <cell r="U40">
            <v>22277.04345869341</v>
          </cell>
          <cell r="AD40">
            <v>24072.72793235928</v>
          </cell>
        </row>
        <row r="41">
          <cell r="A41">
            <v>39</v>
          </cell>
          <cell r="F41">
            <v>12511.96</v>
          </cell>
          <cell r="G41">
            <v>12762.22</v>
          </cell>
          <cell r="O41">
            <v>26560.286934901775</v>
          </cell>
          <cell r="U41">
            <v>22153.101080644166</v>
          </cell>
          <cell r="AD41">
            <v>25490.675213062932</v>
          </cell>
        </row>
        <row r="42">
          <cell r="A42">
            <v>40</v>
          </cell>
          <cell r="F42">
            <v>14137.89</v>
          </cell>
          <cell r="G42">
            <v>24142.4</v>
          </cell>
          <cell r="O42">
            <v>26967.009773511538</v>
          </cell>
          <cell r="U42">
            <v>20578.329687069556</v>
          </cell>
          <cell r="AD42">
            <v>25881.018879385032</v>
          </cell>
        </row>
        <row r="43">
          <cell r="A43">
            <v>41</v>
          </cell>
          <cell r="F43">
            <v>8966.791</v>
          </cell>
          <cell r="G43">
            <v>9107.566</v>
          </cell>
          <cell r="O43">
            <v>25877.570339573882</v>
          </cell>
          <cell r="U43">
            <v>17165.0838724955</v>
          </cell>
          <cell r="AD43">
            <v>24835.45235960788</v>
          </cell>
        </row>
        <row r="44">
          <cell r="A44">
            <v>42</v>
          </cell>
          <cell r="F44">
            <v>19806.21</v>
          </cell>
          <cell r="G44">
            <v>17535.47</v>
          </cell>
          <cell r="O44">
            <v>22739.870245938117</v>
          </cell>
          <cell r="U44">
            <v>14672.563899062807</v>
          </cell>
          <cell r="AD44">
            <v>21824.110870756518</v>
          </cell>
        </row>
        <row r="45">
          <cell r="A45">
            <v>43</v>
          </cell>
          <cell r="F45">
            <v>7263.267</v>
          </cell>
          <cell r="G45">
            <v>8306.529</v>
          </cell>
          <cell r="O45">
            <v>16405.59679398057</v>
          </cell>
          <cell r="U45">
            <v>14488.928693757456</v>
          </cell>
          <cell r="AD45">
            <v>15744.925518944583</v>
          </cell>
        </row>
        <row r="46">
          <cell r="A46">
            <v>44</v>
          </cell>
          <cell r="F46">
            <v>6552.121</v>
          </cell>
          <cell r="G46">
            <v>7591.28</v>
          </cell>
          <cell r="O46">
            <v>17511.258149160338</v>
          </cell>
          <cell r="U46">
            <v>15167.024643290502</v>
          </cell>
          <cell r="AD46">
            <v>16806.060685503606</v>
          </cell>
        </row>
        <row r="47">
          <cell r="A47">
            <v>45</v>
          </cell>
          <cell r="F47">
            <v>37421.74</v>
          </cell>
          <cell r="G47">
            <v>21493.64</v>
          </cell>
          <cell r="O47">
            <v>18483.082695273653</v>
          </cell>
          <cell r="U47">
            <v>15659.296037832493</v>
          </cell>
          <cell r="AD47">
            <v>17738.748797261327</v>
          </cell>
        </row>
        <row r="48">
          <cell r="A48">
            <v>46</v>
          </cell>
          <cell r="F48">
            <v>11466.6</v>
          </cell>
          <cell r="G48">
            <v>12038.19</v>
          </cell>
          <cell r="O48">
            <v>18378.380835100135</v>
          </cell>
          <cell r="U48">
            <v>16145.082336828496</v>
          </cell>
          <cell r="AD48">
            <v>17638.263395186117</v>
          </cell>
        </row>
        <row r="49">
          <cell r="A49">
            <v>47</v>
          </cell>
          <cell r="F49">
            <v>26424.16</v>
          </cell>
          <cell r="G49">
            <v>23678.77</v>
          </cell>
          <cell r="O49">
            <v>18032.225007288038</v>
          </cell>
          <cell r="U49">
            <v>18521.13611817631</v>
          </cell>
          <cell r="AD49">
            <v>17306.047640081742</v>
          </cell>
        </row>
        <row r="50">
          <cell r="A50">
            <v>48</v>
          </cell>
          <cell r="F50">
            <v>9836.339</v>
          </cell>
          <cell r="G50">
            <v>13165.6</v>
          </cell>
          <cell r="O50">
            <v>19459.674380682347</v>
          </cell>
          <cell r="U50">
            <v>15504.911941229453</v>
          </cell>
          <cell r="AD50">
            <v>18676.0120704159</v>
          </cell>
        </row>
        <row r="51">
          <cell r="A51">
            <v>49</v>
          </cell>
          <cell r="F51">
            <v>34140.29</v>
          </cell>
          <cell r="G51">
            <v>24728.01</v>
          </cell>
          <cell r="O51">
            <v>17431.255023835434</v>
          </cell>
          <cell r="U51">
            <v>15991.930027083934</v>
          </cell>
          <cell r="AD51">
            <v>16729.27937328791</v>
          </cell>
        </row>
        <row r="52">
          <cell r="A52">
            <v>50</v>
          </cell>
          <cell r="F52">
            <v>11910.57</v>
          </cell>
          <cell r="G52">
            <v>12271.35</v>
          </cell>
          <cell r="O52">
            <v>13515.165906984454</v>
          </cell>
          <cell r="U52">
            <v>13946.41942155142</v>
          </cell>
          <cell r="AD52">
            <v>12970.895436106703</v>
          </cell>
        </row>
        <row r="53">
          <cell r="A53">
            <v>51</v>
          </cell>
          <cell r="F53">
            <v>11274</v>
          </cell>
          <cell r="G53">
            <v>13488.18</v>
          </cell>
          <cell r="O53">
            <v>11848.849397078913</v>
          </cell>
          <cell r="U53">
            <v>14293.105173424356</v>
          </cell>
          <cell r="AD53">
            <v>11371.683309360009</v>
          </cell>
        </row>
        <row r="54">
          <cell r="A54">
            <v>52</v>
          </cell>
          <cell r="F54">
            <v>16303.12</v>
          </cell>
          <cell r="G54">
            <v>11758.05</v>
          </cell>
          <cell r="O54">
            <v>11756.558834040428</v>
          </cell>
          <cell r="U54">
            <v>15240.026510888456</v>
          </cell>
          <cell r="AD54">
            <v>11283.109387948289</v>
          </cell>
        </row>
        <row r="55">
          <cell r="A55">
            <v>53</v>
          </cell>
          <cell r="F55">
            <v>19649.08</v>
          </cell>
          <cell r="G55">
            <v>17419.48</v>
          </cell>
          <cell r="O55">
            <v>9134.44473754107</v>
          </cell>
          <cell r="U55">
            <v>13898.817673065898</v>
          </cell>
          <cell r="AD55">
            <v>8766.590685824322</v>
          </cell>
        </row>
        <row r="56">
          <cell r="A56">
            <v>54</v>
          </cell>
          <cell r="F56">
            <v>34927.26</v>
          </cell>
          <cell r="G56">
            <v>21036.35</v>
          </cell>
          <cell r="O56">
            <v>7702.512444168455</v>
          </cell>
          <cell r="U56">
            <v>14070.249109395942</v>
          </cell>
          <cell r="AD56">
            <v>7392.32386758851</v>
          </cell>
        </row>
        <row r="57">
          <cell r="A57">
            <v>55</v>
          </cell>
          <cell r="F57">
            <v>11035.25</v>
          </cell>
          <cell r="G57">
            <v>8874.716</v>
          </cell>
          <cell r="O57">
            <v>7053.23739164925</v>
          </cell>
          <cell r="U57">
            <v>15897.429465497806</v>
          </cell>
          <cell r="AD57">
            <v>6769.195829541482</v>
          </cell>
        </row>
        <row r="58">
          <cell r="A58">
            <v>56</v>
          </cell>
          <cell r="F58">
            <v>18069.13</v>
          </cell>
          <cell r="G58">
            <v>14865.26</v>
          </cell>
          <cell r="O58">
            <v>6222.649967086134</v>
          </cell>
          <cell r="U58">
            <v>13996.415005798506</v>
          </cell>
          <cell r="AD58">
            <v>5972.057066414221</v>
          </cell>
        </row>
        <row r="59">
          <cell r="A59">
            <v>57</v>
          </cell>
          <cell r="F59">
            <v>54810.55</v>
          </cell>
          <cell r="G59">
            <v>25423.67</v>
          </cell>
          <cell r="O59">
            <v>5077.782657583333</v>
          </cell>
          <cell r="U59">
            <v>11585.402717554965</v>
          </cell>
          <cell r="AD59">
            <v>4873.294812071239</v>
          </cell>
        </row>
        <row r="60">
          <cell r="A60">
            <v>58</v>
          </cell>
          <cell r="F60">
            <v>23222.75</v>
          </cell>
          <cell r="G60">
            <v>9037.428</v>
          </cell>
          <cell r="O60">
            <v>5517.4872710477985</v>
          </cell>
          <cell r="U60">
            <v>12190.425916693675</v>
          </cell>
          <cell r="AD60">
            <v>5295.292041204318</v>
          </cell>
        </row>
        <row r="61">
          <cell r="A61">
            <v>59</v>
          </cell>
          <cell r="F61">
            <v>10374.86</v>
          </cell>
          <cell r="G61">
            <v>6860.508</v>
          </cell>
          <cell r="O61">
            <v>4934.949473317532</v>
          </cell>
          <cell r="U61">
            <v>10303.006853104449</v>
          </cell>
          <cell r="AD61">
            <v>4736.213675911421</v>
          </cell>
        </row>
        <row r="62">
          <cell r="A62">
            <v>60</v>
          </cell>
          <cell r="F62">
            <v>14118.14</v>
          </cell>
          <cell r="G62">
            <v>8645.487</v>
          </cell>
          <cell r="O62">
            <v>4306.264288658581</v>
          </cell>
          <cell r="U62">
            <v>7442.595179940139</v>
          </cell>
          <cell r="AD62">
            <v>4132.846329290355</v>
          </cell>
        </row>
        <row r="63">
          <cell r="A63">
            <v>61</v>
          </cell>
          <cell r="F63">
            <v>7092.067</v>
          </cell>
          <cell r="G63">
            <v>2648.93</v>
          </cell>
          <cell r="O63">
            <v>3680.0282691681814</v>
          </cell>
          <cell r="U63">
            <v>6426.846366783682</v>
          </cell>
          <cell r="AD63">
            <v>3531.829517285416</v>
          </cell>
        </row>
        <row r="64">
          <cell r="A64">
            <v>62</v>
          </cell>
          <cell r="F64">
            <v>9919.606</v>
          </cell>
          <cell r="G64">
            <v>5917.35</v>
          </cell>
          <cell r="O64">
            <v>3137.9663945977086</v>
          </cell>
          <cell r="U64">
            <v>7273.40399326223</v>
          </cell>
          <cell r="AD64">
            <v>3011.5970655831356</v>
          </cell>
        </row>
        <row r="65">
          <cell r="A65">
            <v>63</v>
          </cell>
          <cell r="F65">
            <v>12862.46</v>
          </cell>
          <cell r="G65">
            <v>3851.995</v>
          </cell>
          <cell r="O65">
            <v>1871.1840883075017</v>
          </cell>
          <cell r="U65">
            <v>5377.369456189743</v>
          </cell>
          <cell r="AD65">
            <v>1795.8294643353483</v>
          </cell>
        </row>
        <row r="66">
          <cell r="A66">
            <v>64</v>
          </cell>
          <cell r="F66">
            <v>26945.21</v>
          </cell>
          <cell r="G66">
            <v>10427.01</v>
          </cell>
          <cell r="O66">
            <v>1924.0038344976342</v>
          </cell>
          <cell r="U66">
            <v>5585.85269706909</v>
          </cell>
          <cell r="AD66">
            <v>1846.5221017405497</v>
          </cell>
        </row>
        <row r="67">
          <cell r="A67">
            <v>65</v>
          </cell>
          <cell r="F67">
            <v>15769.91</v>
          </cell>
          <cell r="G67">
            <v>4307.346</v>
          </cell>
          <cell r="O67">
            <v>2249.6104935328863</v>
          </cell>
          <cell r="U67">
            <v>5857.8486703241115</v>
          </cell>
          <cell r="AD67">
            <v>2159.01622550589</v>
          </cell>
        </row>
        <row r="68">
          <cell r="A68">
            <v>66</v>
          </cell>
          <cell r="F68">
            <v>9015.066</v>
          </cell>
          <cell r="G68">
            <v>3377.281</v>
          </cell>
          <cell r="O68">
            <v>1850.4779955998404</v>
          </cell>
          <cell r="U68">
            <v>5160.28554834077</v>
          </cell>
          <cell r="AD68">
            <v>1775.9572285633399</v>
          </cell>
        </row>
        <row r="69">
          <cell r="A69">
            <v>67</v>
          </cell>
          <cell r="F69">
            <v>11474.8</v>
          </cell>
          <cell r="G69">
            <v>8369.906</v>
          </cell>
          <cell r="O69">
            <v>1885.9030872412077</v>
          </cell>
          <cell r="U69">
            <v>4667.800499048354</v>
          </cell>
          <cell r="AD69">
            <v>1809.9557131292756</v>
          </cell>
        </row>
        <row r="70">
          <cell r="A70">
            <v>68</v>
          </cell>
          <cell r="F70">
            <v>10715.49</v>
          </cell>
          <cell r="G70">
            <v>2300.779</v>
          </cell>
          <cell r="O70">
            <v>1876.4970848984892</v>
          </cell>
          <cell r="U70">
            <v>4809.587836489499</v>
          </cell>
          <cell r="AD70">
            <v>1800.9285007591984</v>
          </cell>
        </row>
        <row r="71">
          <cell r="A71">
            <v>69</v>
          </cell>
          <cell r="F71">
            <v>8424.998</v>
          </cell>
          <cell r="G71">
            <v>6761.776</v>
          </cell>
          <cell r="O71">
            <v>2252.816713938008</v>
          </cell>
          <cell r="U71">
            <v>5319.5516986260045</v>
          </cell>
          <cell r="AD71">
            <v>2162.093327918554</v>
          </cell>
        </row>
        <row r="72">
          <cell r="A72">
            <v>70</v>
          </cell>
          <cell r="F72">
            <v>8925.823</v>
          </cell>
          <cell r="G72">
            <v>5022.643</v>
          </cell>
          <cell r="O72">
            <v>1799.0300873044691</v>
          </cell>
          <cell r="U72">
            <v>4517.969778748167</v>
          </cell>
          <cell r="AD72">
            <v>1726.5811836447344</v>
          </cell>
        </row>
        <row r="73">
          <cell r="A73">
            <v>71</v>
          </cell>
          <cell r="F73">
            <v>4990.031</v>
          </cell>
          <cell r="G73">
            <v>9399.014</v>
          </cell>
          <cell r="O73">
            <v>1592.1827531555523</v>
          </cell>
          <cell r="U73">
            <v>4155.132420860726</v>
          </cell>
          <cell r="AD73">
            <v>1528.0638172322</v>
          </cell>
        </row>
        <row r="74">
          <cell r="A74">
            <v>72</v>
          </cell>
          <cell r="F74">
            <v>4542.085</v>
          </cell>
          <cell r="G74">
            <v>2129.147</v>
          </cell>
          <cell r="O74">
            <v>1197.2642482588008</v>
          </cell>
          <cell r="U74">
            <v>4099.088713493992</v>
          </cell>
          <cell r="AD74">
            <v>1149.0491112305415</v>
          </cell>
        </row>
        <row r="75">
          <cell r="A75">
            <v>73</v>
          </cell>
          <cell r="F75">
            <v>31312.81</v>
          </cell>
          <cell r="G75">
            <v>1481.621</v>
          </cell>
          <cell r="O75">
            <v>597.4438361274903</v>
          </cell>
          <cell r="U75">
            <v>4116.95490554029</v>
          </cell>
          <cell r="AD75">
            <v>573.3841212671588</v>
          </cell>
        </row>
        <row r="76">
          <cell r="A76">
            <v>74</v>
          </cell>
          <cell r="F76">
            <v>9108.452</v>
          </cell>
          <cell r="G76">
            <v>4525.411</v>
          </cell>
          <cell r="O76">
            <v>490.3504964702567</v>
          </cell>
          <cell r="U76">
            <v>3050.191120244382</v>
          </cell>
          <cell r="AD76">
            <v>470.6035471952142</v>
          </cell>
        </row>
        <row r="77">
          <cell r="A77">
            <v>75</v>
          </cell>
          <cell r="F77">
            <v>21922.92</v>
          </cell>
          <cell r="G77">
            <v>4760.693</v>
          </cell>
          <cell r="O77">
            <v>446.5730137926011</v>
          </cell>
          <cell r="U77">
            <v>2943.1984456083696</v>
          </cell>
          <cell r="AD77">
            <v>428.5890314892401</v>
          </cell>
        </row>
        <row r="78">
          <cell r="A78">
            <v>76</v>
          </cell>
          <cell r="F78">
            <v>7986.551</v>
          </cell>
          <cell r="G78">
            <v>0</v>
          </cell>
          <cell r="O78">
            <v>335.00590606750274</v>
          </cell>
          <cell r="U78">
            <v>2108.6309689860705</v>
          </cell>
          <cell r="AD78">
            <v>321.5148528686692</v>
          </cell>
        </row>
        <row r="79">
          <cell r="A79">
            <v>77</v>
          </cell>
          <cell r="F79">
            <v>4498.309</v>
          </cell>
          <cell r="G79">
            <v>0</v>
          </cell>
          <cell r="O79">
            <v>185.72436971332922</v>
          </cell>
          <cell r="U79">
            <v>1122.0783798876037</v>
          </cell>
          <cell r="AD79">
            <v>178.24504679172836</v>
          </cell>
        </row>
        <row r="80">
          <cell r="A80">
            <v>78</v>
          </cell>
          <cell r="F80">
            <v>26601.57</v>
          </cell>
          <cell r="G80">
            <v>0</v>
          </cell>
          <cell r="O80">
            <v>46.87274231377159</v>
          </cell>
          <cell r="U80">
            <v>472.598786456556</v>
          </cell>
          <cell r="AD80">
            <v>44.98512586081602</v>
          </cell>
        </row>
        <row r="81">
          <cell r="A81">
            <v>79</v>
          </cell>
          <cell r="F81">
            <v>10322.56</v>
          </cell>
          <cell r="G81">
            <v>0</v>
          </cell>
          <cell r="O81">
            <v>84.76388130842535</v>
          </cell>
          <cell r="U81">
            <v>854.6397216164944</v>
          </cell>
          <cell r="AD81">
            <v>81.35034736362036</v>
          </cell>
        </row>
        <row r="82">
          <cell r="A82">
            <v>80</v>
          </cell>
          <cell r="F82">
            <v>12606.07</v>
          </cell>
          <cell r="G82">
            <v>1424.802</v>
          </cell>
          <cell r="O82">
            <v>122.65502030307937</v>
          </cell>
          <cell r="U82">
            <v>1236.6806567764313</v>
          </cell>
          <cell r="AD82">
            <v>117.71556886642495</v>
          </cell>
        </row>
        <row r="83">
          <cell r="F83">
            <v>2030.127</v>
          </cell>
          <cell r="G83">
            <v>0</v>
          </cell>
        </row>
        <row r="84">
          <cell r="F84">
            <v>7222.435</v>
          </cell>
          <cell r="G84">
            <v>0</v>
          </cell>
        </row>
        <row r="85">
          <cell r="F85">
            <v>7267.616</v>
          </cell>
          <cell r="G85">
            <v>0</v>
          </cell>
        </row>
        <row r="86">
          <cell r="F86">
            <v>3418.147</v>
          </cell>
          <cell r="G86">
            <v>0</v>
          </cell>
        </row>
        <row r="87">
          <cell r="F87">
            <v>920.0418</v>
          </cell>
          <cell r="G87">
            <v>0</v>
          </cell>
        </row>
        <row r="88">
          <cell r="F88">
            <v>8197.967</v>
          </cell>
          <cell r="G88">
            <v>7762.273</v>
          </cell>
        </row>
        <row r="89">
          <cell r="F89">
            <v>2592.544</v>
          </cell>
          <cell r="G89">
            <v>0</v>
          </cell>
        </row>
        <row r="90">
          <cell r="F90">
            <v>10130.88</v>
          </cell>
          <cell r="G90">
            <v>0</v>
          </cell>
        </row>
        <row r="91">
          <cell r="F91">
            <v>649.9117</v>
          </cell>
          <cell r="G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67">
      <selection activeCell="H41" sqref="H41"/>
    </sheetView>
  </sheetViews>
  <sheetFormatPr defaultColWidth="9.140625" defaultRowHeight="12.75"/>
  <cols>
    <col min="1" max="1" width="4.00390625" style="14" bestFit="1" customWidth="1"/>
    <col min="2" max="2" width="12.00390625" style="0" bestFit="1" customWidth="1"/>
    <col min="3" max="3" width="12.00390625" style="0" customWidth="1"/>
    <col min="4" max="4" width="9.140625" style="31" customWidth="1"/>
    <col min="5" max="5" width="17.7109375" style="0" bestFit="1" customWidth="1"/>
    <col min="11" max="11" width="17.7109375" style="0" bestFit="1" customWidth="1"/>
  </cols>
  <sheetData>
    <row r="1" spans="1:5" ht="38.25">
      <c r="A1" s="14" t="s">
        <v>0</v>
      </c>
      <c r="B1" t="s">
        <v>31</v>
      </c>
      <c r="C1" s="2" t="s">
        <v>35</v>
      </c>
      <c r="D1" s="3" t="s">
        <v>3</v>
      </c>
      <c r="E1" s="2" t="s">
        <v>32</v>
      </c>
    </row>
    <row r="2" spans="1:5" ht="12.75">
      <c r="A2" s="18">
        <v>0</v>
      </c>
      <c r="B2">
        <f>'Private C'!I2+'labor income'!J2+'assest income'!J2</f>
        <v>895.310222613263</v>
      </c>
      <c r="C2" s="33">
        <f>B2*$K$37</f>
        <v>-326.5023834838135</v>
      </c>
      <c r="D2" s="4">
        <v>880995</v>
      </c>
      <c r="E2">
        <f>B2*D2</f>
        <v>788763829.5711716</v>
      </c>
    </row>
    <row r="3" spans="1:5" ht="12.75">
      <c r="A3" s="18">
        <v>1</v>
      </c>
      <c r="B3">
        <f>'Private C'!I3+'labor income'!J3+'assest income'!J3</f>
        <v>897.7547751317138</v>
      </c>
      <c r="C3" s="33">
        <f aca="true" t="shared" si="0" ref="C3:C66">B3*$K$37</f>
        <v>-327.3938646750992</v>
      </c>
      <c r="D3" s="4">
        <v>893383</v>
      </c>
      <c r="E3">
        <f aca="true" t="shared" si="1" ref="E3:E66">B3*D3</f>
        <v>802038854.2714959</v>
      </c>
    </row>
    <row r="4" spans="1:5" ht="12.75">
      <c r="A4" s="18">
        <v>2</v>
      </c>
      <c r="B4">
        <f>'Private C'!I4+'labor income'!J4+'assest income'!J4</f>
        <v>902.8941907335516</v>
      </c>
      <c r="C4" s="33">
        <f t="shared" si="0"/>
        <v>-329.2681104966381</v>
      </c>
      <c r="D4" s="4">
        <v>899582</v>
      </c>
      <c r="E4">
        <f t="shared" si="1"/>
        <v>812227361.8884698</v>
      </c>
    </row>
    <row r="5" spans="1:5" ht="12.75">
      <c r="A5" s="18">
        <v>3</v>
      </c>
      <c r="B5">
        <f>'Private C'!I5+'labor income'!J5+'assest income'!J5</f>
        <v>908.895422037642</v>
      </c>
      <c r="C5" s="33">
        <f t="shared" si="0"/>
        <v>-331.45664389560227</v>
      </c>
      <c r="D5" s="4">
        <v>900111</v>
      </c>
      <c r="E5">
        <f t="shared" si="1"/>
        <v>818106767.225724</v>
      </c>
    </row>
    <row r="6" spans="1:5" ht="12.75">
      <c r="A6" s="18">
        <v>4</v>
      </c>
      <c r="B6">
        <f>'Private C'!I6+'labor income'!J6+'assest income'!J6</f>
        <v>923.3720092583646</v>
      </c>
      <c r="C6" s="33">
        <f t="shared" si="0"/>
        <v>-336.73597625760857</v>
      </c>
      <c r="D6" s="4">
        <v>895498</v>
      </c>
      <c r="E6">
        <f t="shared" si="1"/>
        <v>826877787.546847</v>
      </c>
    </row>
    <row r="7" spans="1:5" ht="12.75">
      <c r="A7" s="18">
        <v>5</v>
      </c>
      <c r="B7">
        <f>'Private C'!I7+'labor income'!J7+'assest income'!J7</f>
        <v>949.5230042495994</v>
      </c>
      <c r="C7" s="33">
        <f t="shared" si="0"/>
        <v>-346.27274014062255</v>
      </c>
      <c r="D7" s="4">
        <v>886263</v>
      </c>
      <c r="E7">
        <f t="shared" si="1"/>
        <v>841527106.3152627</v>
      </c>
    </row>
    <row r="8" spans="1:5" ht="12.75">
      <c r="A8" s="18">
        <v>6</v>
      </c>
      <c r="B8">
        <f>'Private C'!I8+'labor income'!J8+'assest income'!J8</f>
        <v>987.951079552717</v>
      </c>
      <c r="C8" s="33">
        <f t="shared" si="0"/>
        <v>-360.28671860558546</v>
      </c>
      <c r="D8" s="4">
        <v>872931</v>
      </c>
      <c r="E8">
        <f t="shared" si="1"/>
        <v>862413123.8250328</v>
      </c>
    </row>
    <row r="9" spans="1:5" ht="12.75">
      <c r="A9" s="18">
        <v>7</v>
      </c>
      <c r="B9">
        <f>'Private C'!I9+'labor income'!J9+'assest income'!J9</f>
        <v>1036.0036058190321</v>
      </c>
      <c r="C9" s="33">
        <f t="shared" si="0"/>
        <v>-377.81054885134773</v>
      </c>
      <c r="D9" s="4">
        <v>856022</v>
      </c>
      <c r="E9">
        <f t="shared" si="1"/>
        <v>886841878.6604196</v>
      </c>
    </row>
    <row r="10" spans="1:5" ht="12.75">
      <c r="A10" s="18">
        <v>8</v>
      </c>
      <c r="B10">
        <f>'Private C'!I10+'labor income'!J10+'assest income'!J10</f>
        <v>1047.205647416038</v>
      </c>
      <c r="C10" s="33">
        <f t="shared" si="0"/>
        <v>-381.8957175324687</v>
      </c>
      <c r="D10" s="4">
        <v>836063</v>
      </c>
      <c r="E10">
        <f t="shared" si="1"/>
        <v>875529895.1955949</v>
      </c>
    </row>
    <row r="11" spans="1:5" ht="12.75">
      <c r="A11" s="18">
        <v>9</v>
      </c>
      <c r="B11">
        <f>'Private C'!I11+'labor income'!J11+'assest income'!J11</f>
        <v>1117.7647825439615</v>
      </c>
      <c r="C11" s="33">
        <f t="shared" si="0"/>
        <v>-407.6272742755384</v>
      </c>
      <c r="D11" s="4">
        <v>813576</v>
      </c>
      <c r="E11">
        <f t="shared" si="1"/>
        <v>909386600.722986</v>
      </c>
    </row>
    <row r="12" spans="1:5" ht="12.75">
      <c r="A12" s="18">
        <v>10</v>
      </c>
      <c r="B12">
        <f>'Private C'!I12+'labor income'!J12+'assest income'!J12</f>
        <v>1157.6927831513547</v>
      </c>
      <c r="C12" s="33">
        <f t="shared" si="0"/>
        <v>-422.18824659193325</v>
      </c>
      <c r="D12" s="4">
        <v>788781</v>
      </c>
      <c r="E12">
        <f t="shared" si="1"/>
        <v>913166071.1869087</v>
      </c>
    </row>
    <row r="13" spans="1:5" ht="12.75">
      <c r="A13" s="18">
        <v>11</v>
      </c>
      <c r="B13">
        <f>'Private C'!I13+'labor income'!J13+'assest income'!J13</f>
        <v>1168.4478342584496</v>
      </c>
      <c r="C13" s="33">
        <f t="shared" si="0"/>
        <v>-426.11040645592664</v>
      </c>
      <c r="D13" s="4">
        <v>761896</v>
      </c>
      <c r="E13">
        <f t="shared" si="1"/>
        <v>890235731.1301757</v>
      </c>
    </row>
    <row r="14" spans="1:5" ht="12.75">
      <c r="A14" s="18">
        <v>12</v>
      </c>
      <c r="B14">
        <f>'Private C'!I14+'labor income'!J14+'assest income'!J14</f>
        <v>1217.8474080029903</v>
      </c>
      <c r="C14" s="33">
        <f t="shared" si="0"/>
        <v>-444.1254789562705</v>
      </c>
      <c r="D14" s="4">
        <v>734962</v>
      </c>
      <c r="E14">
        <f t="shared" si="1"/>
        <v>895071566.6806937</v>
      </c>
    </row>
    <row r="15" spans="1:5" ht="12.75">
      <c r="A15" s="18">
        <v>13</v>
      </c>
      <c r="B15">
        <f>'Private C'!I15+'labor income'!J15+'assest income'!J15</f>
        <v>1295.2285904930402</v>
      </c>
      <c r="C15" s="33">
        <f t="shared" si="0"/>
        <v>-472.34490489564206</v>
      </c>
      <c r="D15" s="4">
        <v>709101</v>
      </c>
      <c r="E15">
        <f t="shared" si="1"/>
        <v>918447888.7472053</v>
      </c>
    </row>
    <row r="16" spans="1:5" ht="12.75">
      <c r="A16" s="18">
        <v>14</v>
      </c>
      <c r="B16">
        <f>'Private C'!I16+'labor income'!J16+'assest income'!J16</f>
        <v>1370.954624382384</v>
      </c>
      <c r="C16" s="33">
        <f t="shared" si="0"/>
        <v>-499.96073003888614</v>
      </c>
      <c r="D16" s="4">
        <v>683934</v>
      </c>
      <c r="E16">
        <f t="shared" si="1"/>
        <v>937642480.0723414</v>
      </c>
    </row>
    <row r="17" spans="1:5" ht="12.75">
      <c r="A17" s="18">
        <v>15</v>
      </c>
      <c r="B17">
        <f>'Private C'!I17+'labor income'!J17+'assest income'!J17</f>
        <v>1466.5671419733226</v>
      </c>
      <c r="C17" s="33">
        <f t="shared" si="0"/>
        <v>-534.8287725294657</v>
      </c>
      <c r="D17" s="4">
        <v>657898</v>
      </c>
      <c r="E17">
        <f t="shared" si="1"/>
        <v>964851589.569965</v>
      </c>
    </row>
    <row r="18" spans="1:5" ht="12.75">
      <c r="A18" s="18">
        <v>16</v>
      </c>
      <c r="B18">
        <f>'Private C'!I18+'labor income'!J18+'assest income'!J18</f>
        <v>1592.8413994624425</v>
      </c>
      <c r="C18" s="33">
        <f t="shared" si="0"/>
        <v>-580.8785606381128</v>
      </c>
      <c r="D18" s="4">
        <v>631251</v>
      </c>
      <c r="E18">
        <f t="shared" si="1"/>
        <v>1005482726.2520663</v>
      </c>
    </row>
    <row r="19" spans="1:5" ht="12.75">
      <c r="A19" s="18">
        <v>17</v>
      </c>
      <c r="B19">
        <f>'Private C'!I19+'labor income'!J19+'assest income'!J19</f>
        <v>1718.9713686129421</v>
      </c>
      <c r="C19" s="33">
        <f t="shared" si="0"/>
        <v>-626.8757295704359</v>
      </c>
      <c r="D19" s="4">
        <v>605853</v>
      </c>
      <c r="E19">
        <f t="shared" si="1"/>
        <v>1041443960.5882568</v>
      </c>
    </row>
    <row r="20" spans="1:5" ht="12.75">
      <c r="A20" s="18">
        <v>18</v>
      </c>
      <c r="B20">
        <f>'Private C'!I20+'labor income'!J20+'assest income'!J20</f>
        <v>1864.1950690313233</v>
      </c>
      <c r="C20" s="33">
        <f t="shared" si="0"/>
        <v>-679.836014315696</v>
      </c>
      <c r="D20" s="4">
        <v>582462</v>
      </c>
      <c r="E20">
        <f t="shared" si="1"/>
        <v>1085822788.2981226</v>
      </c>
    </row>
    <row r="21" spans="1:5" ht="12.75">
      <c r="A21" s="18">
        <v>19</v>
      </c>
      <c r="B21">
        <f>'Private C'!I21+'labor income'!J21+'assest income'!J21</f>
        <v>2117.804493149016</v>
      </c>
      <c r="C21" s="33">
        <f t="shared" si="0"/>
        <v>-772.3224836499704</v>
      </c>
      <c r="D21" s="4">
        <v>560497</v>
      </c>
      <c r="E21">
        <f t="shared" si="1"/>
        <v>1187023064.996544</v>
      </c>
    </row>
    <row r="22" spans="1:5" ht="12.75">
      <c r="A22" s="18">
        <v>20</v>
      </c>
      <c r="B22">
        <f>'Private C'!I22+'labor income'!J22+'assest income'!J22</f>
        <v>2313.563731071877</v>
      </c>
      <c r="C22" s="33">
        <f t="shared" si="0"/>
        <v>-843.7121049861698</v>
      </c>
      <c r="D22" s="4">
        <v>538735</v>
      </c>
      <c r="E22">
        <f t="shared" si="1"/>
        <v>1246397756.6590078</v>
      </c>
    </row>
    <row r="23" spans="1:5" ht="12.75">
      <c r="A23" s="18">
        <v>21</v>
      </c>
      <c r="B23">
        <f>'Private C'!I23+'labor income'!J23+'assest income'!J23</f>
        <v>2623.735226568405</v>
      </c>
      <c r="C23" s="33">
        <f t="shared" si="0"/>
        <v>-956.8256716700838</v>
      </c>
      <c r="D23" s="4">
        <v>517571</v>
      </c>
      <c r="E23">
        <f t="shared" si="1"/>
        <v>1357969264.9502358</v>
      </c>
    </row>
    <row r="24" spans="1:5" ht="12.75">
      <c r="A24" s="18">
        <v>22</v>
      </c>
      <c r="B24">
        <f>'Private C'!I24+'labor income'!J24+'assest income'!J24</f>
        <v>2909.2622717075587</v>
      </c>
      <c r="C24" s="33">
        <f t="shared" si="0"/>
        <v>-1060.9518822643458</v>
      </c>
      <c r="D24" s="4">
        <v>496375</v>
      </c>
      <c r="E24">
        <f t="shared" si="1"/>
        <v>1444085060.1188395</v>
      </c>
    </row>
    <row r="25" spans="1:5" ht="12.75">
      <c r="A25" s="18">
        <v>23</v>
      </c>
      <c r="B25">
        <f>'Private C'!I25+'labor income'!J25+'assest income'!J25</f>
        <v>3206.47836822227</v>
      </c>
      <c r="C25" s="33">
        <f t="shared" si="0"/>
        <v>-1169.3408646201592</v>
      </c>
      <c r="D25" s="4">
        <v>474768</v>
      </c>
      <c r="E25">
        <f t="shared" si="1"/>
        <v>1522333321.9241507</v>
      </c>
    </row>
    <row r="26" spans="1:5" ht="12.75">
      <c r="A26" s="18">
        <v>24</v>
      </c>
      <c r="B26">
        <f>'Private C'!I26+'labor income'!J26+'assest income'!J26</f>
        <v>4083.843611582167</v>
      </c>
      <c r="C26" s="33">
        <f t="shared" si="0"/>
        <v>-1489.2990600116152</v>
      </c>
      <c r="D26" s="4">
        <v>453202</v>
      </c>
      <c r="E26">
        <f t="shared" si="1"/>
        <v>1850806092.4562612</v>
      </c>
    </row>
    <row r="27" spans="1:5" ht="12.75">
      <c r="A27" s="18">
        <v>25</v>
      </c>
      <c r="B27">
        <f>'Private C'!I27+'labor income'!J27+'assest income'!J27</f>
        <v>4775.6011994760765</v>
      </c>
      <c r="C27" s="33">
        <f t="shared" si="0"/>
        <v>-1741.5697205443696</v>
      </c>
      <c r="D27" s="4">
        <v>432406</v>
      </c>
      <c r="E27">
        <f t="shared" si="1"/>
        <v>2064998612.2606523</v>
      </c>
    </row>
    <row r="28" spans="1:5" ht="12.75">
      <c r="A28" s="18">
        <v>26</v>
      </c>
      <c r="B28">
        <f>'Private C'!I28+'labor income'!J28+'assest income'!J28</f>
        <v>4995.511117679825</v>
      </c>
      <c r="C28" s="33">
        <f t="shared" si="0"/>
        <v>-1821.76662953942</v>
      </c>
      <c r="D28" s="4">
        <v>412086</v>
      </c>
      <c r="E28">
        <f t="shared" si="1"/>
        <v>2058580194.4402082</v>
      </c>
    </row>
    <row r="29" spans="1:5" ht="12.75">
      <c r="A29" s="18">
        <v>27</v>
      </c>
      <c r="B29">
        <f>'Private C'!I29+'labor income'!J29+'assest income'!J29</f>
        <v>5372.315773775093</v>
      </c>
      <c r="C29" s="33">
        <f t="shared" si="0"/>
        <v>-1959.1800257182397</v>
      </c>
      <c r="D29" s="4">
        <v>393417</v>
      </c>
      <c r="E29">
        <f t="shared" si="1"/>
        <v>2113560354.7712755</v>
      </c>
    </row>
    <row r="30" spans="1:5" ht="12.75">
      <c r="A30" s="18">
        <v>28</v>
      </c>
      <c r="B30">
        <f>'Private C'!I30+'labor income'!J30+'assest income'!J30</f>
        <v>5698.710480419911</v>
      </c>
      <c r="C30" s="33">
        <f t="shared" si="0"/>
        <v>-2078.2098848490523</v>
      </c>
      <c r="D30" s="4">
        <v>377014</v>
      </c>
      <c r="E30">
        <f t="shared" si="1"/>
        <v>2148493633.065032</v>
      </c>
    </row>
    <row r="31" spans="1:5" ht="12.75">
      <c r="A31" s="18">
        <v>29</v>
      </c>
      <c r="B31">
        <f>'Private C'!I31+'labor income'!J31+'assest income'!J31</f>
        <v>6110.044282114304</v>
      </c>
      <c r="C31" s="33">
        <f t="shared" si="0"/>
        <v>-2228.215394971202</v>
      </c>
      <c r="D31" s="4">
        <v>362261</v>
      </c>
      <c r="E31">
        <f t="shared" si="1"/>
        <v>2213430751.68301</v>
      </c>
    </row>
    <row r="32" spans="1:11" ht="12.75">
      <c r="A32" s="18">
        <v>30</v>
      </c>
      <c r="B32">
        <f>'Private C'!I32+'labor income'!J32+'assest income'!J32</f>
        <v>6633.2851170142685</v>
      </c>
      <c r="C32" s="33">
        <f t="shared" si="0"/>
        <v>-2419.0312433955023</v>
      </c>
      <c r="D32" s="4">
        <v>347923</v>
      </c>
      <c r="E32">
        <f t="shared" si="1"/>
        <v>2307872457.7669554</v>
      </c>
      <c r="H32" t="s">
        <v>33</v>
      </c>
      <c r="K32" s="8">
        <v>86627912039.10393</v>
      </c>
    </row>
    <row r="33" spans="1:5" ht="12.75">
      <c r="A33" s="18">
        <v>31</v>
      </c>
      <c r="B33">
        <f>'Private C'!I33+'labor income'!J33+'assest income'!J33</f>
        <v>6843.378354594282</v>
      </c>
      <c r="C33" s="33">
        <f t="shared" si="0"/>
        <v>-2495.6481981572665</v>
      </c>
      <c r="D33" s="4">
        <v>334229</v>
      </c>
      <c r="E33">
        <f t="shared" si="1"/>
        <v>2287255504.0776925</v>
      </c>
    </row>
    <row r="34" spans="1:11" ht="12.75">
      <c r="A34" s="18">
        <v>32</v>
      </c>
      <c r="B34">
        <f>'Private C'!I34+'labor income'!J34+'assest income'!J34</f>
        <v>6766.7479967769295</v>
      </c>
      <c r="C34" s="33">
        <f t="shared" si="0"/>
        <v>-2467.7025835058957</v>
      </c>
      <c r="D34" s="4">
        <v>320752</v>
      </c>
      <c r="E34">
        <f t="shared" si="1"/>
        <v>2170447953.4621935</v>
      </c>
      <c r="H34" t="s">
        <v>34</v>
      </c>
      <c r="K34" s="32">
        <f>-31591.53*1000000</f>
        <v>-31591530000</v>
      </c>
    </row>
    <row r="35" spans="1:5" ht="12.75">
      <c r="A35" s="18">
        <v>33</v>
      </c>
      <c r="B35">
        <f>'Private C'!I35+'labor income'!J35+'assest income'!J35</f>
        <v>6675.6445767638525</v>
      </c>
      <c r="C35" s="33">
        <f t="shared" si="0"/>
        <v>-2434.4789220012003</v>
      </c>
      <c r="D35" s="4">
        <v>307142</v>
      </c>
      <c r="E35">
        <f t="shared" si="1"/>
        <v>2050370826.5964031</v>
      </c>
    </row>
    <row r="36" spans="1:5" ht="12.75">
      <c r="A36" s="18">
        <v>34</v>
      </c>
      <c r="B36">
        <f>'Private C'!I36+'labor income'!J36+'assest income'!J36</f>
        <v>6511.524332561601</v>
      </c>
      <c r="C36" s="33">
        <f t="shared" si="0"/>
        <v>-2374.627431918162</v>
      </c>
      <c r="D36" s="4">
        <v>293613</v>
      </c>
      <c r="E36">
        <f t="shared" si="1"/>
        <v>1911868193.8564093</v>
      </c>
    </row>
    <row r="37" spans="1:11" ht="12.75">
      <c r="A37" s="18">
        <v>35</v>
      </c>
      <c r="B37">
        <f>'Private C'!I37+'labor income'!J37+'assest income'!J37</f>
        <v>6336.927587924325</v>
      </c>
      <c r="C37" s="33">
        <f t="shared" si="0"/>
        <v>-2310.9553640329173</v>
      </c>
      <c r="D37" s="4">
        <v>280613</v>
      </c>
      <c r="E37">
        <f t="shared" si="1"/>
        <v>1778224261.2302086</v>
      </c>
      <c r="H37" t="s">
        <v>4</v>
      </c>
      <c r="K37" s="33">
        <f>K34/K32</f>
        <v>-0.36468072768208415</v>
      </c>
    </row>
    <row r="38" spans="1:5" ht="12.75">
      <c r="A38" s="18">
        <v>36</v>
      </c>
      <c r="B38">
        <f>'Private C'!I38+'labor income'!J38+'assest income'!J38</f>
        <v>7787.872448587936</v>
      </c>
      <c r="C38" s="33">
        <f t="shared" si="0"/>
        <v>-2840.086991646303</v>
      </c>
      <c r="D38" s="4">
        <v>267933</v>
      </c>
      <c r="E38">
        <f t="shared" si="1"/>
        <v>2086628028.7675114</v>
      </c>
    </row>
    <row r="39" spans="1:5" ht="12.75">
      <c r="A39" s="18">
        <v>37</v>
      </c>
      <c r="B39">
        <f>'Private C'!I39+'labor income'!J39+'assest income'!J39</f>
        <v>8012.100763087959</v>
      </c>
      <c r="C39" s="33">
        <f t="shared" si="0"/>
        <v>-2921.858736545099</v>
      </c>
      <c r="D39" s="4">
        <v>255892</v>
      </c>
      <c r="E39">
        <f t="shared" si="1"/>
        <v>2050232488.4681041</v>
      </c>
    </row>
    <row r="40" spans="1:8" ht="12.75">
      <c r="A40" s="18">
        <v>38</v>
      </c>
      <c r="B40">
        <f>'Private C'!I40+'labor income'!J40+'assest income'!J40</f>
        <v>8339.537701157471</v>
      </c>
      <c r="C40" s="33">
        <f t="shared" si="0"/>
        <v>-3041.268677390282</v>
      </c>
      <c r="D40" s="4">
        <v>244653</v>
      </c>
      <c r="E40">
        <f t="shared" si="1"/>
        <v>2040292917.2012787</v>
      </c>
      <c r="H40" t="s">
        <v>36</v>
      </c>
    </row>
    <row r="41" spans="1:5" ht="12.75">
      <c r="A41" s="18">
        <v>39</v>
      </c>
      <c r="B41">
        <f>'Private C'!I41+'labor income'!J41+'assest income'!J41</f>
        <v>9050.471733286191</v>
      </c>
      <c r="C41" s="33">
        <f t="shared" si="0"/>
        <v>-3300.5326175609416</v>
      </c>
      <c r="D41" s="4">
        <v>233940</v>
      </c>
      <c r="E41">
        <f t="shared" si="1"/>
        <v>2117267357.2849715</v>
      </c>
    </row>
    <row r="42" spans="1:5" ht="12.75">
      <c r="A42" s="18">
        <v>40</v>
      </c>
      <c r="B42">
        <f>'Private C'!I42+'labor income'!J42+'assest income'!J42</f>
        <v>9618.489960947267</v>
      </c>
      <c r="C42" s="33">
        <f t="shared" si="0"/>
        <v>-3507.6779181610705</v>
      </c>
      <c r="D42" s="4">
        <v>223483</v>
      </c>
      <c r="E42">
        <f t="shared" si="1"/>
        <v>2149568991.942378</v>
      </c>
    </row>
    <row r="43" spans="1:5" ht="12.75">
      <c r="A43" s="18">
        <v>41</v>
      </c>
      <c r="B43">
        <f>'Private C'!I43+'labor income'!J43+'assest income'!J43</f>
        <v>9333.620901168291</v>
      </c>
      <c r="C43" s="33">
        <f t="shared" si="0"/>
        <v>-3403.7916621467625</v>
      </c>
      <c r="D43" s="4">
        <v>213546</v>
      </c>
      <c r="E43">
        <f t="shared" si="1"/>
        <v>1993157408.9608839</v>
      </c>
    </row>
    <row r="44" spans="1:5" ht="12.75">
      <c r="A44" s="18">
        <v>42</v>
      </c>
      <c r="B44">
        <f>'Private C'!I44+'labor income'!J44+'assest income'!J44</f>
        <v>9009.919054616452</v>
      </c>
      <c r="C44" s="33">
        <f t="shared" si="0"/>
        <v>-3285.7438371942035</v>
      </c>
      <c r="D44" s="4">
        <v>202735</v>
      </c>
      <c r="E44">
        <f t="shared" si="1"/>
        <v>1826625939.5376663</v>
      </c>
    </row>
    <row r="45" spans="1:5" ht="12.75">
      <c r="A45" s="18">
        <v>43</v>
      </c>
      <c r="B45">
        <f>'Private C'!I45+'labor income'!J45+'assest income'!J45</f>
        <v>8851.402113637505</v>
      </c>
      <c r="C45" s="33">
        <f t="shared" si="0"/>
        <v>-3227.935763808063</v>
      </c>
      <c r="D45" s="4">
        <v>190395</v>
      </c>
      <c r="E45">
        <f t="shared" si="1"/>
        <v>1685262705.4260128</v>
      </c>
    </row>
    <row r="46" spans="1:5" ht="12.75">
      <c r="A46" s="18">
        <v>44</v>
      </c>
      <c r="B46">
        <f>'Private C'!I46+'labor income'!J46+'assest income'!J46</f>
        <v>8865.179167384425</v>
      </c>
      <c r="C46" s="33">
        <f t="shared" si="0"/>
        <v>-3232.959989793805</v>
      </c>
      <c r="D46" s="4">
        <v>177255</v>
      </c>
      <c r="E46">
        <f t="shared" si="1"/>
        <v>1571397333.3147264</v>
      </c>
    </row>
    <row r="47" spans="1:5" ht="12.75">
      <c r="A47" s="18">
        <v>45</v>
      </c>
      <c r="B47">
        <f>'Private C'!I47+'labor income'!J47+'assest income'!J47</f>
        <v>8051.378714498842</v>
      </c>
      <c r="C47" s="33">
        <f t="shared" si="0"/>
        <v>-2936.182648447481</v>
      </c>
      <c r="D47" s="4">
        <v>164800</v>
      </c>
      <c r="E47">
        <f t="shared" si="1"/>
        <v>1326867212.149409</v>
      </c>
    </row>
    <row r="48" spans="1:5" ht="12.75">
      <c r="A48" s="18">
        <v>46</v>
      </c>
      <c r="B48">
        <f>'Private C'!I48+'labor income'!J48+'assest income'!J48</f>
        <v>8724.446077325869</v>
      </c>
      <c r="C48" s="33">
        <f t="shared" si="0"/>
        <v>-3181.6373441023024</v>
      </c>
      <c r="D48" s="4">
        <v>152858</v>
      </c>
      <c r="E48">
        <f t="shared" si="1"/>
        <v>1333601378.4878776</v>
      </c>
    </row>
    <row r="49" spans="1:5" ht="12.75">
      <c r="A49" s="18">
        <v>47</v>
      </c>
      <c r="B49">
        <f>'Private C'!I49+'labor income'!J49+'assest income'!J49</f>
        <v>8908.812254086075</v>
      </c>
      <c r="C49" s="33">
        <f t="shared" si="0"/>
        <v>-3248.8721356031783</v>
      </c>
      <c r="D49" s="4">
        <v>141682</v>
      </c>
      <c r="E49">
        <f t="shared" si="1"/>
        <v>1262218337.7834232</v>
      </c>
    </row>
    <row r="50" spans="1:5" ht="12.75">
      <c r="A50" s="18">
        <v>48</v>
      </c>
      <c r="B50">
        <f>'Private C'!I50+'labor income'!J50+'assest income'!J50</f>
        <v>8120.640997232664</v>
      </c>
      <c r="C50" s="33">
        <f t="shared" si="0"/>
        <v>-2961.4412681157733</v>
      </c>
      <c r="D50" s="4">
        <v>131585</v>
      </c>
      <c r="E50">
        <f t="shared" si="1"/>
        <v>1068554545.6208601</v>
      </c>
    </row>
    <row r="51" spans="1:5" ht="12.75">
      <c r="A51" s="18">
        <v>49</v>
      </c>
      <c r="B51">
        <f>'Private C'!I51+'labor income'!J51+'assest income'!J51</f>
        <v>7516.713936517446</v>
      </c>
      <c r="C51" s="33">
        <f t="shared" si="0"/>
        <v>-2741.2007081472457</v>
      </c>
      <c r="D51" s="4">
        <v>122533</v>
      </c>
      <c r="E51">
        <f t="shared" si="1"/>
        <v>921045508.7832923</v>
      </c>
    </row>
    <row r="52" spans="1:5" ht="12.75">
      <c r="A52" s="18">
        <v>50</v>
      </c>
      <c r="B52">
        <f>'Private C'!I52+'labor income'!J52+'assest income'!J52</f>
        <v>6939.643350726297</v>
      </c>
      <c r="C52" s="33">
        <f t="shared" si="0"/>
        <v>-2530.7541869970028</v>
      </c>
      <c r="D52" s="4">
        <v>113895</v>
      </c>
      <c r="E52">
        <f t="shared" si="1"/>
        <v>790390679.4309716</v>
      </c>
    </row>
    <row r="53" spans="1:5" ht="12.75">
      <c r="A53" s="18">
        <v>51</v>
      </c>
      <c r="B53">
        <f>'Private C'!I53+'labor income'!J53+'assest income'!J53</f>
        <v>6961.669026529436</v>
      </c>
      <c r="C53" s="33">
        <f t="shared" si="0"/>
        <v>-2538.7865264765815</v>
      </c>
      <c r="D53" s="4">
        <v>105462</v>
      </c>
      <c r="E53">
        <f t="shared" si="1"/>
        <v>734191538.8758475</v>
      </c>
    </row>
    <row r="54" spans="1:5" ht="12.75">
      <c r="A54" s="18">
        <v>52</v>
      </c>
      <c r="B54">
        <f>'Private C'!I54+'labor income'!J54+'assest income'!J54</f>
        <v>7010.530206389896</v>
      </c>
      <c r="C54" s="33">
        <f t="shared" si="0"/>
        <v>-2556.605257103499</v>
      </c>
      <c r="D54" s="4">
        <v>99322</v>
      </c>
      <c r="E54">
        <f t="shared" si="1"/>
        <v>696299881.1590573</v>
      </c>
    </row>
    <row r="55" spans="1:5" ht="12.75">
      <c r="A55" s="18">
        <v>53</v>
      </c>
      <c r="B55">
        <f>'Private C'!I55+'labor income'!J55+'assest income'!J55</f>
        <v>6905.030626884334</v>
      </c>
      <c r="C55" s="33">
        <f t="shared" si="0"/>
        <v>-2518.1315936792566</v>
      </c>
      <c r="D55" s="4">
        <v>96337</v>
      </c>
      <c r="E55">
        <f t="shared" si="1"/>
        <v>665209935.5021561</v>
      </c>
    </row>
    <row r="56" spans="1:5" ht="12.75">
      <c r="A56" s="18">
        <v>54</v>
      </c>
      <c r="B56">
        <f>'Private C'!I56+'labor income'!J56+'assest income'!J56</f>
        <v>6412.440190038477</v>
      </c>
      <c r="C56" s="33">
        <f t="shared" si="0"/>
        <v>-2338.493354721074</v>
      </c>
      <c r="D56" s="4">
        <v>95471</v>
      </c>
      <c r="E56">
        <f t="shared" si="1"/>
        <v>612202077.3831635</v>
      </c>
    </row>
    <row r="57" spans="1:5" ht="12.75">
      <c r="A57" s="18">
        <v>55</v>
      </c>
      <c r="B57">
        <f>'Private C'!I57+'labor income'!J57+'assest income'!J57</f>
        <v>5445.985277325668</v>
      </c>
      <c r="C57" s="33">
        <f t="shared" si="0"/>
        <v>-1986.0458738810414</v>
      </c>
      <c r="D57" s="4">
        <v>94774</v>
      </c>
      <c r="E57">
        <f t="shared" si="1"/>
        <v>516137808.67326283</v>
      </c>
    </row>
    <row r="58" spans="1:5" ht="12.75">
      <c r="A58" s="18">
        <v>56</v>
      </c>
      <c r="B58">
        <f>'Private C'!I58+'labor income'!J58+'assest income'!J58</f>
        <v>5186.47078136719</v>
      </c>
      <c r="C58" s="33">
        <f t="shared" si="0"/>
        <v>-1891.4059386508545</v>
      </c>
      <c r="D58" s="4">
        <v>94588</v>
      </c>
      <c r="E58">
        <f t="shared" si="1"/>
        <v>490577898.2679598</v>
      </c>
    </row>
    <row r="59" spans="1:5" ht="12.75">
      <c r="A59" s="18">
        <v>57</v>
      </c>
      <c r="B59">
        <f>'Private C'!I59+'labor income'!J59+'assest income'!J59</f>
        <v>5250.817772794397</v>
      </c>
      <c r="C59" s="33">
        <f t="shared" si="0"/>
        <v>-1914.8720463086809</v>
      </c>
      <c r="D59" s="4">
        <v>93827</v>
      </c>
      <c r="E59">
        <f t="shared" si="1"/>
        <v>492668479.16797984</v>
      </c>
    </row>
    <row r="60" spans="1:5" ht="12.75">
      <c r="A60" s="18">
        <v>58</v>
      </c>
      <c r="B60">
        <f>'Private C'!I60+'labor income'!J60+'assest income'!J60</f>
        <v>8269.878768092718</v>
      </c>
      <c r="C60" s="33">
        <f t="shared" si="0"/>
        <v>-3015.86540699067</v>
      </c>
      <c r="D60" s="4">
        <v>91738</v>
      </c>
      <c r="E60">
        <f t="shared" si="1"/>
        <v>758662138.4272897</v>
      </c>
    </row>
    <row r="61" spans="1:5" ht="12.75">
      <c r="A61" s="18">
        <v>59</v>
      </c>
      <c r="B61">
        <f>'Private C'!I61+'labor income'!J61+'assest income'!J61</f>
        <v>8839.867230489403</v>
      </c>
      <c r="C61" s="33">
        <f t="shared" si="0"/>
        <v>-3223.729214227885</v>
      </c>
      <c r="D61" s="4">
        <v>88757</v>
      </c>
      <c r="E61">
        <f t="shared" si="1"/>
        <v>784600095.7765479</v>
      </c>
    </row>
    <row r="62" spans="1:5" ht="12.75">
      <c r="A62" s="18">
        <v>60</v>
      </c>
      <c r="B62">
        <f>'Private C'!I62+'labor income'!J62+'assest income'!J62</f>
        <v>8790.344551568594</v>
      </c>
      <c r="C62" s="33">
        <f t="shared" si="0"/>
        <v>-3205.6692476422786</v>
      </c>
      <c r="D62" s="4">
        <v>86163</v>
      </c>
      <c r="E62">
        <f t="shared" si="1"/>
        <v>757402457.5968049</v>
      </c>
    </row>
    <row r="63" spans="1:5" ht="12.75">
      <c r="A63" s="18">
        <v>61</v>
      </c>
      <c r="B63">
        <f>'Private C'!I63+'labor income'!J63+'assest income'!J63</f>
        <v>8429.681346905618</v>
      </c>
      <c r="C63" s="33">
        <f t="shared" si="0"/>
        <v>-3074.142327717632</v>
      </c>
      <c r="D63" s="4">
        <v>83807</v>
      </c>
      <c r="E63">
        <f t="shared" si="1"/>
        <v>706466304.6401191</v>
      </c>
    </row>
    <row r="64" spans="1:5" ht="12.75">
      <c r="A64" s="18">
        <v>62</v>
      </c>
      <c r="B64">
        <f>'Private C'!I64+'labor income'!J64+'assest income'!J64</f>
        <v>8644.951536710645</v>
      </c>
      <c r="C64" s="33">
        <f t="shared" si="0"/>
        <v>-3152.6472171839896</v>
      </c>
      <c r="D64" s="4">
        <v>80773</v>
      </c>
      <c r="E64">
        <f t="shared" si="1"/>
        <v>698278670.474729</v>
      </c>
    </row>
    <row r="65" spans="1:5" ht="12.75">
      <c r="A65" s="18">
        <v>63</v>
      </c>
      <c r="B65">
        <f>'Private C'!I65+'labor income'!J65+'assest income'!J65</f>
        <v>8902.37635632598</v>
      </c>
      <c r="C65" s="33">
        <f t="shared" si="0"/>
        <v>-3246.525087724739</v>
      </c>
      <c r="D65" s="4">
        <v>76764</v>
      </c>
      <c r="E65">
        <f t="shared" si="1"/>
        <v>683382018.6170075</v>
      </c>
    </row>
    <row r="66" spans="1:5" ht="12.75">
      <c r="A66" s="18">
        <v>64</v>
      </c>
      <c r="B66">
        <f>'Private C'!I66+'labor income'!J66+'assest income'!J66</f>
        <v>8412.742187506763</v>
      </c>
      <c r="C66" s="33">
        <f t="shared" si="0"/>
        <v>-3067.964942741735</v>
      </c>
      <c r="D66" s="4">
        <v>72128</v>
      </c>
      <c r="E66">
        <f t="shared" si="1"/>
        <v>606794268.5004878</v>
      </c>
    </row>
    <row r="67" spans="1:5" ht="12.75">
      <c r="A67" s="18">
        <v>65</v>
      </c>
      <c r="B67">
        <f>'Private C'!I67+'labor income'!J67+'assest income'!J67</f>
        <v>9642.606306292444</v>
      </c>
      <c r="C67" s="33">
        <f aca="true" t="shared" si="2" ref="C67:C82">B67*$K$37</f>
        <v>-3516.4726845305822</v>
      </c>
      <c r="D67" s="4">
        <v>67507</v>
      </c>
      <c r="E67">
        <f aca="true" t="shared" si="3" ref="E67:E82">B67*D67</f>
        <v>650943423.918884</v>
      </c>
    </row>
    <row r="68" spans="1:5" ht="12.75">
      <c r="A68" s="18">
        <v>66</v>
      </c>
      <c r="B68">
        <f>'Private C'!I68+'labor income'!J68+'assest income'!J68</f>
        <v>9596.583478442722</v>
      </c>
      <c r="C68" s="33">
        <f t="shared" si="2"/>
        <v>-3499.689046180358</v>
      </c>
      <c r="D68" s="4">
        <v>62782</v>
      </c>
      <c r="E68">
        <f t="shared" si="3"/>
        <v>602492703.943591</v>
      </c>
    </row>
    <row r="69" spans="1:5" ht="12.75">
      <c r="A69" s="18">
        <v>67</v>
      </c>
      <c r="B69">
        <f>'Private C'!I69+'labor income'!J69+'assest income'!J69</f>
        <v>5809.265137653164</v>
      </c>
      <c r="C69" s="33">
        <f t="shared" si="2"/>
        <v>-2118.5270376975186</v>
      </c>
      <c r="D69" s="4">
        <v>58320</v>
      </c>
      <c r="E69">
        <f t="shared" si="3"/>
        <v>338796342.82793254</v>
      </c>
    </row>
    <row r="70" spans="1:5" ht="12.75">
      <c r="A70" s="18">
        <v>68</v>
      </c>
      <c r="B70">
        <f>'Private C'!I70+'labor income'!J70+'assest income'!J70</f>
        <v>5794.242206187777</v>
      </c>
      <c r="C70" s="33">
        <f t="shared" si="2"/>
        <v>-2113.048464118803</v>
      </c>
      <c r="D70" s="4">
        <v>54371</v>
      </c>
      <c r="E70">
        <f t="shared" si="3"/>
        <v>315038742.9926356</v>
      </c>
    </row>
    <row r="71" spans="1:5" ht="12.75">
      <c r="A71" s="18">
        <v>69</v>
      </c>
      <c r="B71">
        <f>'Private C'!I71+'labor income'!J71+'assest income'!J71</f>
        <v>5541.453150730236</v>
      </c>
      <c r="C71" s="33">
        <f t="shared" si="2"/>
        <v>-2020.8611674244805</v>
      </c>
      <c r="D71" s="4">
        <v>50781</v>
      </c>
      <c r="E71">
        <f t="shared" si="3"/>
        <v>281400532.4472321</v>
      </c>
    </row>
    <row r="72" spans="1:5" ht="12.75">
      <c r="A72" s="18">
        <v>70</v>
      </c>
      <c r="B72">
        <f>'Private C'!I72+'labor income'!J72+'assest income'!J72</f>
        <v>4945.213858194901</v>
      </c>
      <c r="C72" s="33">
        <f t="shared" si="2"/>
        <v>-1803.4241883500436</v>
      </c>
      <c r="D72" s="4">
        <v>47127</v>
      </c>
      <c r="E72">
        <f t="shared" si="3"/>
        <v>233053093.4951511</v>
      </c>
    </row>
    <row r="73" spans="1:5" ht="12.75">
      <c r="A73" s="18">
        <v>71</v>
      </c>
      <c r="B73">
        <f>'Private C'!I73+'labor income'!J73+'assest income'!J73</f>
        <v>5648.018869984874</v>
      </c>
      <c r="C73" s="33">
        <f t="shared" si="2"/>
        <v>-2059.7236314682264</v>
      </c>
      <c r="D73" s="4">
        <v>43477</v>
      </c>
      <c r="E73">
        <f t="shared" si="3"/>
        <v>245558916.41033238</v>
      </c>
    </row>
    <row r="74" spans="1:5" ht="12.75">
      <c r="A74" s="18">
        <v>72</v>
      </c>
      <c r="B74">
        <f>'Private C'!I74+'labor income'!J74+'assest income'!J74</f>
        <v>5811.827559001051</v>
      </c>
      <c r="C74" s="33">
        <f t="shared" si="2"/>
        <v>-2119.461503379294</v>
      </c>
      <c r="D74" s="4">
        <v>40029</v>
      </c>
      <c r="E74">
        <f t="shared" si="3"/>
        <v>232641645.35925305</v>
      </c>
    </row>
    <row r="75" spans="1:5" ht="12.75">
      <c r="A75" s="18">
        <v>73</v>
      </c>
      <c r="B75">
        <f>'Private C'!I75+'labor income'!J75+'assest income'!J75</f>
        <v>6008.780247020246</v>
      </c>
      <c r="C75" s="33">
        <f t="shared" si="2"/>
        <v>-2191.2863529650767</v>
      </c>
      <c r="D75" s="4">
        <v>36837</v>
      </c>
      <c r="E75">
        <f t="shared" si="3"/>
        <v>221345437.9594848</v>
      </c>
    </row>
    <row r="76" spans="1:5" ht="12.75">
      <c r="A76" s="18">
        <v>74</v>
      </c>
      <c r="B76">
        <f>'Private C'!I76+'labor income'!J76+'assest income'!J76</f>
        <v>5723.725411391082</v>
      </c>
      <c r="C76" s="33">
        <f t="shared" si="2"/>
        <v>-2087.332348078536</v>
      </c>
      <c r="D76" s="4">
        <v>33838</v>
      </c>
      <c r="E76">
        <f t="shared" si="3"/>
        <v>193679420.47065145</v>
      </c>
    </row>
    <row r="77" spans="1:5" ht="12.75">
      <c r="A77" s="18">
        <v>75</v>
      </c>
      <c r="B77">
        <f>'Private C'!I77+'labor income'!J77+'assest income'!J77</f>
        <v>5373.639155716097</v>
      </c>
      <c r="C77" s="33">
        <f t="shared" si="2"/>
        <v>-1959.6626376074864</v>
      </c>
      <c r="D77" s="4">
        <v>30951</v>
      </c>
      <c r="E77">
        <f t="shared" si="3"/>
        <v>166319505.5085689</v>
      </c>
    </row>
    <row r="78" spans="1:5" ht="12.75">
      <c r="A78" s="18">
        <v>76</v>
      </c>
      <c r="B78">
        <f>'Private C'!I78+'labor income'!J78+'assest income'!J78</f>
        <v>5328.30412610727</v>
      </c>
      <c r="C78" s="33">
        <f t="shared" si="2"/>
        <v>-1943.129826020251</v>
      </c>
      <c r="D78" s="4">
        <v>28233</v>
      </c>
      <c r="E78">
        <f t="shared" si="3"/>
        <v>150434010.39238656</v>
      </c>
    </row>
    <row r="79" spans="1:5" ht="12.75">
      <c r="A79" s="18">
        <v>77</v>
      </c>
      <c r="B79">
        <f>'Private C'!I79+'labor income'!J79+'assest income'!J79</f>
        <v>5192.572023708666</v>
      </c>
      <c r="C79" s="33">
        <f t="shared" si="2"/>
        <v>-1893.6309441477088</v>
      </c>
      <c r="D79" s="4">
        <v>25460</v>
      </c>
      <c r="E79">
        <f t="shared" si="3"/>
        <v>132202883.72362264</v>
      </c>
    </row>
    <row r="80" spans="1:5" ht="12.75">
      <c r="A80" s="18">
        <v>78</v>
      </c>
      <c r="B80">
        <f>'Private C'!I80+'labor income'!J80+'assest income'!J80</f>
        <v>5073.949406341695</v>
      </c>
      <c r="C80" s="33">
        <f t="shared" si="2"/>
        <v>-1850.3715617267683</v>
      </c>
      <c r="D80" s="4">
        <v>22535</v>
      </c>
      <c r="E80">
        <f t="shared" si="3"/>
        <v>114341449.8719101</v>
      </c>
    </row>
    <row r="81" spans="1:5" ht="12.75">
      <c r="A81" s="18">
        <v>79</v>
      </c>
      <c r="B81">
        <f>'Private C'!I81+'labor income'!J81+'assest income'!J81</f>
        <v>5014.576136274863</v>
      </c>
      <c r="C81" s="33">
        <f t="shared" si="2"/>
        <v>-1828.7192743939308</v>
      </c>
      <c r="D81" s="4">
        <v>19572</v>
      </c>
      <c r="E81">
        <f t="shared" si="3"/>
        <v>98145284.13917162</v>
      </c>
    </row>
    <row r="82" spans="1:5" ht="12.75">
      <c r="A82" s="18">
        <v>80</v>
      </c>
      <c r="B82">
        <f>'Private C'!I82+'labor income'!J82+'assest income'!J82</f>
        <v>4955.202866208008</v>
      </c>
      <c r="C82" s="33">
        <f t="shared" si="2"/>
        <v>-1807.0669870610855</v>
      </c>
      <c r="D82" s="5">
        <v>87976</v>
      </c>
      <c r="E82">
        <f t="shared" si="3"/>
        <v>435938927.35751575</v>
      </c>
    </row>
    <row r="83" spans="1:5" ht="12.75">
      <c r="A83" s="18">
        <v>81</v>
      </c>
      <c r="C83" s="33"/>
      <c r="E83" s="8">
        <f>SUM(E2:E82)</f>
        <v>86627912039.10393</v>
      </c>
    </row>
    <row r="84" ht="12.75">
      <c r="A84" s="18">
        <v>82</v>
      </c>
    </row>
    <row r="85" ht="12.75">
      <c r="A85" s="18">
        <v>83</v>
      </c>
    </row>
    <row r="86" ht="12.75">
      <c r="A86" s="18">
        <v>84</v>
      </c>
    </row>
    <row r="87" ht="12.75">
      <c r="A87" s="18">
        <v>85</v>
      </c>
    </row>
    <row r="88" ht="12.75">
      <c r="A88" s="18">
        <v>86</v>
      </c>
    </row>
    <row r="89" ht="12.75">
      <c r="A89" s="18">
        <v>87</v>
      </c>
    </row>
    <row r="90" ht="12.75">
      <c r="A90" s="18">
        <v>88</v>
      </c>
    </row>
    <row r="91" ht="12.75">
      <c r="A91" s="18">
        <v>89</v>
      </c>
    </row>
    <row r="92" ht="12.75">
      <c r="A92" s="18">
        <v>90</v>
      </c>
    </row>
    <row r="93" ht="12.75">
      <c r="A93" s="18">
        <v>91</v>
      </c>
    </row>
    <row r="94" ht="12.75">
      <c r="A94" s="18">
        <v>92</v>
      </c>
    </row>
    <row r="95" ht="12.75">
      <c r="A95" s="18">
        <v>93</v>
      </c>
    </row>
    <row r="96" ht="12.75">
      <c r="A96" s="18">
        <v>94</v>
      </c>
    </row>
    <row r="97" ht="12.75">
      <c r="A97" s="18">
        <v>95</v>
      </c>
    </row>
    <row r="98" ht="12.75">
      <c r="A98" s="18">
        <v>96</v>
      </c>
    </row>
    <row r="99" ht="12.75">
      <c r="A99" s="18">
        <v>98</v>
      </c>
    </row>
    <row r="100" ht="12.75">
      <c r="A100" s="18">
        <v>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23" sqref="S23"/>
    </sheetView>
  </sheetViews>
  <sheetFormatPr defaultColWidth="9.140625" defaultRowHeight="12.75"/>
  <cols>
    <col min="1" max="1" width="4.00390625" style="14" bestFit="1" customWidth="1"/>
    <col min="2" max="2" width="12.421875" style="0" bestFit="1" customWidth="1"/>
    <col min="3" max="3" width="15.421875" style="0" bestFit="1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4.7109375" style="0" customWidth="1"/>
    <col min="11" max="11" width="12.00390625" style="0" customWidth="1"/>
    <col min="13" max="13" width="18.7109375" style="0" bestFit="1" customWidth="1"/>
    <col min="19" max="19" width="18.7109375" style="0" bestFit="1" customWidth="1"/>
  </cols>
  <sheetData>
    <row r="1" spans="1:17" ht="38.25">
      <c r="A1" s="14" t="s">
        <v>0</v>
      </c>
      <c r="B1" s="30" t="s">
        <v>26</v>
      </c>
      <c r="C1" s="30" t="s">
        <v>27</v>
      </c>
      <c r="D1" s="30" t="s">
        <v>28</v>
      </c>
      <c r="E1" s="30" t="s">
        <v>29</v>
      </c>
      <c r="F1" s="30" t="s">
        <v>30</v>
      </c>
      <c r="G1" s="11"/>
      <c r="H1" s="2" t="s">
        <v>21</v>
      </c>
      <c r="I1" s="2" t="s">
        <v>25</v>
      </c>
      <c r="J1" s="2"/>
      <c r="K1" s="3" t="s">
        <v>3</v>
      </c>
      <c r="L1" s="2"/>
      <c r="M1" s="2" t="s">
        <v>22</v>
      </c>
      <c r="N1" s="2"/>
      <c r="O1" s="2"/>
      <c r="P1" s="2"/>
      <c r="Q1" s="2"/>
    </row>
    <row r="2" spans="1:13" ht="12.75">
      <c r="A2" s="18">
        <v>0</v>
      </c>
      <c r="B2">
        <v>185.06958042540225</v>
      </c>
      <c r="C2">
        <v>177.84730873208744</v>
      </c>
      <c r="D2">
        <v>0</v>
      </c>
      <c r="E2">
        <v>5053.690634583696</v>
      </c>
      <c r="F2">
        <v>4780.06670969356</v>
      </c>
      <c r="H2">
        <f>C2+D2+F2</f>
        <v>4957.914018425648</v>
      </c>
      <c r="I2">
        <f>H2*$S$7</f>
        <v>895.310222613263</v>
      </c>
      <c r="K2" s="4">
        <v>880995</v>
      </c>
      <c r="M2">
        <f>H2*K2</f>
        <v>4367897460.662904</v>
      </c>
    </row>
    <row r="3" spans="1:19" ht="12.75">
      <c r="A3" s="18">
        <v>1</v>
      </c>
      <c r="B3">
        <v>179.21691836520844</v>
      </c>
      <c r="C3">
        <v>146.74055145722707</v>
      </c>
      <c r="D3">
        <v>0</v>
      </c>
      <c r="E3">
        <v>4992.565161706685</v>
      </c>
      <c r="F3">
        <v>4824.710541486154</v>
      </c>
      <c r="H3">
        <f aca="true" t="shared" si="0" ref="H3:H66">C3+D3+F3</f>
        <v>4971.451092943382</v>
      </c>
      <c r="I3">
        <f aca="true" t="shared" si="1" ref="I3:I66">H3*$S$7</f>
        <v>897.7547751317138</v>
      </c>
      <c r="K3" s="4">
        <v>893383</v>
      </c>
      <c r="M3">
        <f aca="true" t="shared" si="2" ref="M3:M66">H3*K3</f>
        <v>4441409891.767037</v>
      </c>
      <c r="O3" s="13" t="s">
        <v>24</v>
      </c>
      <c r="S3" s="8">
        <f>43960*1000000</f>
        <v>43960000000</v>
      </c>
    </row>
    <row r="4" spans="1:13" ht="12.75">
      <c r="A4" s="18">
        <v>2</v>
      </c>
      <c r="B4">
        <v>123.26779858945284</v>
      </c>
      <c r="C4">
        <v>128.25340500073096</v>
      </c>
      <c r="D4">
        <v>2.3035958215268897</v>
      </c>
      <c r="E4">
        <v>4910.550523391919</v>
      </c>
      <c r="F4">
        <v>4869.354373278747</v>
      </c>
      <c r="H4">
        <f t="shared" si="0"/>
        <v>4999.911374101004</v>
      </c>
      <c r="I4">
        <f t="shared" si="1"/>
        <v>902.8941907335516</v>
      </c>
      <c r="K4" s="4">
        <v>899582</v>
      </c>
      <c r="M4">
        <f t="shared" si="2"/>
        <v>4497830273.736529</v>
      </c>
    </row>
    <row r="5" spans="1:19" ht="12.75">
      <c r="A5" s="18">
        <v>3</v>
      </c>
      <c r="B5">
        <v>110.49489179848042</v>
      </c>
      <c r="C5">
        <v>109.76625854423487</v>
      </c>
      <c r="D5">
        <v>9.379624754589575</v>
      </c>
      <c r="E5">
        <v>4571.881000144021</v>
      </c>
      <c r="F5">
        <v>4913.99820507134</v>
      </c>
      <c r="H5">
        <f t="shared" si="0"/>
        <v>5033.144088370164</v>
      </c>
      <c r="I5">
        <f t="shared" si="1"/>
        <v>908.895422037642</v>
      </c>
      <c r="K5" s="4">
        <v>900111</v>
      </c>
      <c r="M5">
        <f t="shared" si="2"/>
        <v>4530388358.526957</v>
      </c>
      <c r="O5" s="13" t="s">
        <v>23</v>
      </c>
      <c r="S5" s="8">
        <v>243435062780.62103</v>
      </c>
    </row>
    <row r="6" spans="1:13" ht="12.75">
      <c r="A6" s="18">
        <v>4</v>
      </c>
      <c r="B6">
        <v>77.78192830788706</v>
      </c>
      <c r="C6">
        <v>91.27911208773877</v>
      </c>
      <c r="D6">
        <v>63.38920236038903</v>
      </c>
      <c r="E6">
        <v>4646.651909837278</v>
      </c>
      <c r="F6">
        <v>4958.642036863933</v>
      </c>
      <c r="H6">
        <f t="shared" si="0"/>
        <v>5113.31035131206</v>
      </c>
      <c r="I6">
        <f t="shared" si="1"/>
        <v>923.3720092583646</v>
      </c>
      <c r="K6" s="4">
        <v>895498</v>
      </c>
      <c r="M6">
        <f t="shared" si="2"/>
        <v>4578959192.979247</v>
      </c>
    </row>
    <row r="7" spans="1:19" ht="12.75">
      <c r="A7" s="18">
        <v>5</v>
      </c>
      <c r="B7">
        <v>36.4453868974129</v>
      </c>
      <c r="C7">
        <v>73.49233876091306</v>
      </c>
      <c r="D7">
        <v>147.42182697959979</v>
      </c>
      <c r="E7">
        <v>4759.659958711028</v>
      </c>
      <c r="F7">
        <v>5037.211224412925</v>
      </c>
      <c r="H7">
        <f t="shared" si="0"/>
        <v>5258.125390153437</v>
      </c>
      <c r="I7">
        <f t="shared" si="1"/>
        <v>949.5230042495994</v>
      </c>
      <c r="K7" s="4">
        <v>886263</v>
      </c>
      <c r="M7">
        <f t="shared" si="2"/>
        <v>4660081982.653556</v>
      </c>
      <c r="O7" t="s">
        <v>4</v>
      </c>
      <c r="S7">
        <f>S3/S5</f>
        <v>0.18058203899582</v>
      </c>
    </row>
    <row r="8" spans="1:13" ht="12.75">
      <c r="A8" s="18">
        <v>6</v>
      </c>
      <c r="B8">
        <v>33.43224539355848</v>
      </c>
      <c r="C8">
        <v>59.3174127231718</v>
      </c>
      <c r="D8">
        <v>250.16612169572477</v>
      </c>
      <c r="E8">
        <v>5105.37405006033</v>
      </c>
      <c r="F8">
        <v>5161.443059646117</v>
      </c>
      <c r="H8">
        <f t="shared" si="0"/>
        <v>5470.926594065014</v>
      </c>
      <c r="I8">
        <f t="shared" si="1"/>
        <v>987.951079552717</v>
      </c>
      <c r="K8" s="4">
        <v>872931</v>
      </c>
      <c r="M8">
        <f t="shared" si="2"/>
        <v>4775741422.683766</v>
      </c>
    </row>
    <row r="9" spans="1:13" ht="12.75">
      <c r="A9" s="18">
        <v>7</v>
      </c>
      <c r="B9">
        <v>41.78939730702235</v>
      </c>
      <c r="C9">
        <v>49.447428505189286</v>
      </c>
      <c r="D9">
        <v>396.01887021121365</v>
      </c>
      <c r="E9">
        <v>5285.844573845289</v>
      </c>
      <c r="F9">
        <v>5291.558333301474</v>
      </c>
      <c r="H9">
        <f t="shared" si="0"/>
        <v>5737.024632017877</v>
      </c>
      <c r="I9">
        <f t="shared" si="1"/>
        <v>1036.0036058190321</v>
      </c>
      <c r="K9" s="4">
        <v>856022</v>
      </c>
      <c r="M9">
        <f t="shared" si="2"/>
        <v>4911019299.549207</v>
      </c>
    </row>
    <row r="10" spans="1:13" ht="12.75">
      <c r="A10" s="18">
        <v>8</v>
      </c>
      <c r="B10">
        <v>54.56545509787837</v>
      </c>
      <c r="C10">
        <v>40.307699804739826</v>
      </c>
      <c r="D10">
        <v>249.6263103627572</v>
      </c>
      <c r="E10">
        <v>5285.737010357639</v>
      </c>
      <c r="F10">
        <v>5508.850153123856</v>
      </c>
      <c r="H10">
        <f t="shared" si="0"/>
        <v>5798.784163291353</v>
      </c>
      <c r="I10">
        <f t="shared" si="1"/>
        <v>1047.1562679038227</v>
      </c>
      <c r="K10" s="4">
        <v>836063</v>
      </c>
      <c r="M10">
        <f t="shared" si="2"/>
        <v>4848148883.913858</v>
      </c>
    </row>
    <row r="11" spans="1:13" ht="12.75">
      <c r="A11" s="18">
        <v>9</v>
      </c>
      <c r="B11">
        <v>21.420676533807708</v>
      </c>
      <c r="C11">
        <v>35.042126352791804</v>
      </c>
      <c r="D11">
        <v>419.6440232134832</v>
      </c>
      <c r="E11">
        <v>5848.8032966600385</v>
      </c>
      <c r="F11">
        <v>5734.122503834977</v>
      </c>
      <c r="H11">
        <f t="shared" si="0"/>
        <v>6188.808653401252</v>
      </c>
      <c r="I11">
        <f t="shared" si="1"/>
        <v>1117.5876855861732</v>
      </c>
      <c r="K11" s="4">
        <v>813576</v>
      </c>
      <c r="M11">
        <f t="shared" si="2"/>
        <v>5035066188.999577</v>
      </c>
    </row>
    <row r="12" spans="1:13" ht="12.75">
      <c r="A12" s="18">
        <v>10</v>
      </c>
      <c r="B12">
        <v>40.94694461185984</v>
      </c>
      <c r="C12">
        <v>36.56995623080696</v>
      </c>
      <c r="D12">
        <v>390.7116595686926</v>
      </c>
      <c r="E12">
        <v>6056.895787937916</v>
      </c>
      <c r="F12">
        <v>5981.323396841826</v>
      </c>
      <c r="H12">
        <f t="shared" si="0"/>
        <v>6408.605012641326</v>
      </c>
      <c r="I12">
        <f t="shared" si="1"/>
        <v>1157.2789603016035</v>
      </c>
      <c r="K12" s="4">
        <v>788781</v>
      </c>
      <c r="M12">
        <f t="shared" si="2"/>
        <v>5054985870.476237</v>
      </c>
    </row>
    <row r="13" spans="1:13" ht="12.75">
      <c r="A13" s="18">
        <v>11</v>
      </c>
      <c r="B13">
        <v>38.582584590810995</v>
      </c>
      <c r="C13">
        <v>38.45813558210071</v>
      </c>
      <c r="D13">
        <v>163.6260629258985</v>
      </c>
      <c r="E13">
        <v>6116.106966870637</v>
      </c>
      <c r="F13">
        <v>6264.9044052819645</v>
      </c>
      <c r="H13">
        <f t="shared" si="0"/>
        <v>6466.988603789964</v>
      </c>
      <c r="I13">
        <f t="shared" si="1"/>
        <v>1167.821988235123</v>
      </c>
      <c r="K13" s="4">
        <v>761896</v>
      </c>
      <c r="M13">
        <f t="shared" si="2"/>
        <v>4927172749.273158</v>
      </c>
    </row>
    <row r="14" spans="1:13" ht="12.75">
      <c r="A14" s="18">
        <v>12</v>
      </c>
      <c r="B14">
        <v>27.661927755796686</v>
      </c>
      <c r="C14">
        <v>38.06070069094169</v>
      </c>
      <c r="D14">
        <v>169.05237535505742</v>
      </c>
      <c r="E14">
        <v>6536.519698694931</v>
      </c>
      <c r="F14">
        <v>6529.791300148408</v>
      </c>
      <c r="H14">
        <f t="shared" si="0"/>
        <v>6736.904376194407</v>
      </c>
      <c r="I14">
        <f t="shared" si="1"/>
        <v>1216.563928773049</v>
      </c>
      <c r="K14" s="4">
        <v>734962</v>
      </c>
      <c r="M14">
        <f t="shared" si="2"/>
        <v>4951368714.136594</v>
      </c>
    </row>
    <row r="15" spans="1:13" ht="12.75">
      <c r="A15" s="18">
        <v>13</v>
      </c>
      <c r="B15">
        <v>28.34232170897904</v>
      </c>
      <c r="C15">
        <v>36.0506855180849</v>
      </c>
      <c r="D15">
        <v>243.80573598988966</v>
      </c>
      <c r="E15">
        <v>6672.040449398169</v>
      </c>
      <c r="F15">
        <v>6878.690521863964</v>
      </c>
      <c r="H15">
        <f t="shared" si="0"/>
        <v>7158.546943371939</v>
      </c>
      <c r="I15">
        <f t="shared" si="1"/>
        <v>1292.7050032813997</v>
      </c>
      <c r="K15" s="4">
        <v>709101</v>
      </c>
      <c r="M15">
        <f t="shared" si="2"/>
        <v>5076132796.091986</v>
      </c>
    </row>
    <row r="16" spans="1:13" ht="12.75">
      <c r="A16" s="18">
        <v>14</v>
      </c>
      <c r="B16">
        <v>52.14421483231851</v>
      </c>
      <c r="C16">
        <v>37.081237244974005</v>
      </c>
      <c r="D16">
        <v>215.009901525517</v>
      </c>
      <c r="E16">
        <v>6998.297314239074</v>
      </c>
      <c r="F16">
        <v>7273.089209615216</v>
      </c>
      <c r="H16">
        <f t="shared" si="0"/>
        <v>7525.180348385707</v>
      </c>
      <c r="I16">
        <f t="shared" si="1"/>
        <v>1358.9124111227661</v>
      </c>
      <c r="K16" s="4">
        <v>683934</v>
      </c>
      <c r="M16">
        <f t="shared" si="2"/>
        <v>5146726696.39283</v>
      </c>
    </row>
    <row r="17" spans="1:13" ht="12.75">
      <c r="A17" s="18">
        <v>15</v>
      </c>
      <c r="B17">
        <v>51.62185761313483</v>
      </c>
      <c r="C17">
        <v>40.497760625221304</v>
      </c>
      <c r="D17">
        <v>323.11447723909134</v>
      </c>
      <c r="E17">
        <v>7700.820502620945</v>
      </c>
      <c r="F17">
        <v>7625.2897088549735</v>
      </c>
      <c r="H17">
        <f t="shared" si="0"/>
        <v>7988.901946719287</v>
      </c>
      <c r="I17">
        <f t="shared" si="1"/>
        <v>1442.6522028762447</v>
      </c>
      <c r="K17" s="4">
        <v>657898</v>
      </c>
      <c r="M17">
        <f t="shared" si="2"/>
        <v>5255882612.942725</v>
      </c>
    </row>
    <row r="18" spans="1:13" ht="12.75">
      <c r="A18" s="18">
        <v>16</v>
      </c>
      <c r="B18">
        <v>37.70056934155458</v>
      </c>
      <c r="C18">
        <v>42.22554225398008</v>
      </c>
      <c r="D18">
        <v>343.1375893691532</v>
      </c>
      <c r="E18">
        <v>7655.495097672192</v>
      </c>
      <c r="F18">
        <v>8141.280013787528</v>
      </c>
      <c r="H18">
        <f t="shared" si="0"/>
        <v>8526.643145410662</v>
      </c>
      <c r="I18">
        <f t="shared" si="1"/>
        <v>1539.7586049879897</v>
      </c>
      <c r="K18" s="4">
        <v>631251</v>
      </c>
      <c r="M18">
        <f t="shared" si="2"/>
        <v>5382452012.183626</v>
      </c>
    </row>
    <row r="19" spans="1:13" ht="12.75">
      <c r="A19" s="18">
        <v>17</v>
      </c>
      <c r="B19">
        <v>34.730875771054315</v>
      </c>
      <c r="C19">
        <v>44.28650955344444</v>
      </c>
      <c r="D19">
        <v>367.30255370439033</v>
      </c>
      <c r="E19">
        <v>8538.03670705499</v>
      </c>
      <c r="F19">
        <v>8641.104697591423</v>
      </c>
      <c r="H19">
        <f t="shared" si="0"/>
        <v>9052.693760849257</v>
      </c>
      <c r="I19">
        <f t="shared" si="1"/>
        <v>1634.753897738897</v>
      </c>
      <c r="K19" s="4">
        <v>605853</v>
      </c>
      <c r="M19">
        <f t="shared" si="2"/>
        <v>5484601673.091805</v>
      </c>
    </row>
    <row r="20" spans="1:13" ht="12.75">
      <c r="A20" s="18">
        <v>18</v>
      </c>
      <c r="B20">
        <v>34.28932590118869</v>
      </c>
      <c r="C20">
        <v>47.603757396948055</v>
      </c>
      <c r="D20">
        <v>263.4413294391628</v>
      </c>
      <c r="E20">
        <v>9282.997893013979</v>
      </c>
      <c r="F20">
        <v>9239.753043058356</v>
      </c>
      <c r="H20">
        <f t="shared" si="0"/>
        <v>9550.798129894467</v>
      </c>
      <c r="I20">
        <f t="shared" si="1"/>
        <v>1724.7026003338074</v>
      </c>
      <c r="K20" s="4">
        <v>582462</v>
      </c>
      <c r="M20">
        <f t="shared" si="2"/>
        <v>5562976980.334591</v>
      </c>
    </row>
    <row r="21" spans="1:13" ht="12.75">
      <c r="A21" s="18">
        <v>19</v>
      </c>
      <c r="B21">
        <v>80.30698078370366</v>
      </c>
      <c r="C21">
        <v>49.0869839234345</v>
      </c>
      <c r="D21">
        <v>436.4907957837247</v>
      </c>
      <c r="E21">
        <v>9269.493633275275</v>
      </c>
      <c r="F21">
        <v>10017.05667644822</v>
      </c>
      <c r="H21">
        <f t="shared" si="0"/>
        <v>10502.634456155378</v>
      </c>
      <c r="I21">
        <f t="shared" si="1"/>
        <v>1896.5871449202932</v>
      </c>
      <c r="K21" s="4">
        <v>560497</v>
      </c>
      <c r="M21">
        <f t="shared" si="2"/>
        <v>5886695104.771721</v>
      </c>
    </row>
    <row r="22" spans="1:13" ht="12.75">
      <c r="A22" s="18">
        <v>20</v>
      </c>
      <c r="B22">
        <v>53.172217870219285</v>
      </c>
      <c r="C22">
        <v>50.117014613808394</v>
      </c>
      <c r="D22">
        <v>190.18024413102873</v>
      </c>
      <c r="E22">
        <v>10531.74275746413</v>
      </c>
      <c r="F22">
        <v>10710.140791861231</v>
      </c>
      <c r="H22">
        <f t="shared" si="0"/>
        <v>10950.438050606068</v>
      </c>
      <c r="I22">
        <f t="shared" si="1"/>
        <v>1977.452431075856</v>
      </c>
      <c r="K22" s="4">
        <v>538735</v>
      </c>
      <c r="M22">
        <f t="shared" si="2"/>
        <v>5899384243.19326</v>
      </c>
    </row>
    <row r="23" spans="1:13" ht="12.75">
      <c r="A23" s="18">
        <v>21</v>
      </c>
      <c r="B23">
        <v>42.619655888814236</v>
      </c>
      <c r="C23">
        <v>53.486119464322215</v>
      </c>
      <c r="D23">
        <v>320.98386888092006</v>
      </c>
      <c r="E23">
        <v>11220.922190999028</v>
      </c>
      <c r="F23">
        <v>11342.289647735233</v>
      </c>
      <c r="H23">
        <f t="shared" si="0"/>
        <v>11716.759636080476</v>
      </c>
      <c r="I23">
        <f t="shared" si="1"/>
        <v>2115.8363455073345</v>
      </c>
      <c r="K23" s="4">
        <v>517571</v>
      </c>
      <c r="M23">
        <f t="shared" si="2"/>
        <v>6064255001.605808</v>
      </c>
    </row>
    <row r="24" spans="1:13" ht="12.75">
      <c r="A24" s="18">
        <v>22</v>
      </c>
      <c r="B24">
        <v>60.84456101494576</v>
      </c>
      <c r="C24">
        <v>55.679001280541584</v>
      </c>
      <c r="D24">
        <v>131.63076914312276</v>
      </c>
      <c r="E24">
        <v>11995.345688497468</v>
      </c>
      <c r="F24">
        <v>12050.231949631741</v>
      </c>
      <c r="H24">
        <f t="shared" si="0"/>
        <v>12237.541720055406</v>
      </c>
      <c r="I24">
        <f t="shared" si="1"/>
        <v>2209.8802361040193</v>
      </c>
      <c r="K24" s="4">
        <v>496375</v>
      </c>
      <c r="M24">
        <f t="shared" si="2"/>
        <v>6074409771.292502</v>
      </c>
    </row>
    <row r="25" spans="1:13" ht="12.75">
      <c r="A25" s="18">
        <v>23</v>
      </c>
      <c r="B25">
        <v>67.6781319006881</v>
      </c>
      <c r="C25">
        <v>57.38722301702902</v>
      </c>
      <c r="D25">
        <v>84.18517999591899</v>
      </c>
      <c r="E25">
        <v>14250.405803706502</v>
      </c>
      <c r="F25">
        <v>12766.493010942435</v>
      </c>
      <c r="H25">
        <f t="shared" si="0"/>
        <v>12908.065413955383</v>
      </c>
      <c r="I25">
        <f t="shared" si="1"/>
        <v>2330.9647719434865</v>
      </c>
      <c r="K25" s="4">
        <v>474768</v>
      </c>
      <c r="M25">
        <f t="shared" si="2"/>
        <v>6128336400.452769</v>
      </c>
    </row>
    <row r="26" spans="1:13" ht="12.75">
      <c r="A26" s="18">
        <v>24</v>
      </c>
      <c r="B26">
        <v>61.3931936450828</v>
      </c>
      <c r="C26">
        <v>55.770648131056184</v>
      </c>
      <c r="D26">
        <v>81.78179351640975</v>
      </c>
      <c r="E26">
        <v>13913.69847376849</v>
      </c>
      <c r="F26">
        <v>13451.51850109145</v>
      </c>
      <c r="H26">
        <f t="shared" si="0"/>
        <v>13589.070942738916</v>
      </c>
      <c r="I26">
        <f t="shared" si="1"/>
        <v>2453.9421388986434</v>
      </c>
      <c r="K26" s="4">
        <v>453202</v>
      </c>
      <c r="M26">
        <f t="shared" si="2"/>
        <v>6158594129.391162</v>
      </c>
    </row>
    <row r="27" spans="1:13" ht="12.75">
      <c r="A27" s="18">
        <v>25</v>
      </c>
      <c r="B27">
        <v>69.5301256777939</v>
      </c>
      <c r="C27">
        <v>55.55551757259837</v>
      </c>
      <c r="D27">
        <v>89.21214238298424</v>
      </c>
      <c r="E27">
        <v>13597.117280777706</v>
      </c>
      <c r="F27">
        <v>14025.481661949774</v>
      </c>
      <c r="H27">
        <f t="shared" si="0"/>
        <v>14170.249321905358</v>
      </c>
      <c r="I27">
        <f t="shared" si="1"/>
        <v>2558.8925156288055</v>
      </c>
      <c r="K27" s="4">
        <v>432406</v>
      </c>
      <c r="M27">
        <f t="shared" si="2"/>
        <v>6127300828.287808</v>
      </c>
    </row>
    <row r="28" spans="1:13" ht="12.75">
      <c r="A28" s="18">
        <v>26</v>
      </c>
      <c r="B28">
        <v>55.81726452046445</v>
      </c>
      <c r="C28">
        <v>55.863005847849095</v>
      </c>
      <c r="D28">
        <v>20.41253118494618</v>
      </c>
      <c r="E28">
        <v>14895.433786919592</v>
      </c>
      <c r="F28">
        <v>14316.931284915858</v>
      </c>
      <c r="H28">
        <f t="shared" si="0"/>
        <v>14393.206821948654</v>
      </c>
      <c r="I28">
        <f t="shared" si="1"/>
        <v>2599.1546355960345</v>
      </c>
      <c r="K28" s="4">
        <v>412086</v>
      </c>
      <c r="M28">
        <f t="shared" si="2"/>
        <v>5931239026.429533</v>
      </c>
    </row>
    <row r="29" spans="1:13" ht="12.75">
      <c r="A29" s="18">
        <v>27</v>
      </c>
      <c r="B29">
        <v>44.135790651228206</v>
      </c>
      <c r="C29">
        <v>55.71445633397355</v>
      </c>
      <c r="D29">
        <v>0</v>
      </c>
      <c r="E29">
        <v>15779.353553487917</v>
      </c>
      <c r="F29">
        <v>14583.305891212844</v>
      </c>
      <c r="H29">
        <f t="shared" si="0"/>
        <v>14639.020347546817</v>
      </c>
      <c r="I29">
        <f t="shared" si="1"/>
        <v>2643.544143261302</v>
      </c>
      <c r="K29" s="4">
        <v>393417</v>
      </c>
      <c r="M29">
        <f t="shared" si="2"/>
        <v>5759239468.070827</v>
      </c>
    </row>
    <row r="30" spans="1:13" ht="12.75">
      <c r="A30" s="18">
        <v>28</v>
      </c>
      <c r="B30">
        <v>61.3534432264972</v>
      </c>
      <c r="C30">
        <v>55.05685942576486</v>
      </c>
      <c r="D30">
        <v>0</v>
      </c>
      <c r="E30">
        <v>15717.647405845539</v>
      </c>
      <c r="F30">
        <v>14728.928085752274</v>
      </c>
      <c r="H30">
        <f t="shared" si="0"/>
        <v>14783.98494517804</v>
      </c>
      <c r="I30">
        <f t="shared" si="1"/>
        <v>2669.7221458837566</v>
      </c>
      <c r="K30" s="4">
        <v>377014</v>
      </c>
      <c r="M30">
        <f t="shared" si="2"/>
        <v>5573769300.121353</v>
      </c>
    </row>
    <row r="31" spans="1:13" ht="12.75">
      <c r="A31" s="18">
        <v>29</v>
      </c>
      <c r="B31">
        <v>46.44885512674672</v>
      </c>
      <c r="C31">
        <v>54.628117186278104</v>
      </c>
      <c r="D31">
        <v>0</v>
      </c>
      <c r="E31">
        <v>15159.081979229542</v>
      </c>
      <c r="F31">
        <v>14764.944427221422</v>
      </c>
      <c r="H31">
        <f t="shared" si="0"/>
        <v>14819.5725444077</v>
      </c>
      <c r="I31">
        <f t="shared" si="1"/>
        <v>2676.148627115615</v>
      </c>
      <c r="K31" s="4">
        <v>362261</v>
      </c>
      <c r="M31">
        <f t="shared" si="2"/>
        <v>5368553169.509678</v>
      </c>
    </row>
    <row r="32" spans="1:13" ht="12.75">
      <c r="A32" s="18">
        <v>30</v>
      </c>
      <c r="B32">
        <v>49.892496652636524</v>
      </c>
      <c r="C32">
        <v>54.754069623115434</v>
      </c>
      <c r="D32">
        <v>0</v>
      </c>
      <c r="E32">
        <v>14838.912535517895</v>
      </c>
      <c r="F32">
        <v>14840.519836070238</v>
      </c>
      <c r="H32">
        <f t="shared" si="0"/>
        <v>14895.273905693353</v>
      </c>
      <c r="I32">
        <f t="shared" si="1"/>
        <v>2689.8189332913375</v>
      </c>
      <c r="K32" s="4">
        <v>347923</v>
      </c>
      <c r="M32">
        <f t="shared" si="2"/>
        <v>5182408383.0905485</v>
      </c>
    </row>
    <row r="33" spans="1:13" ht="12.75">
      <c r="A33" s="18">
        <v>31</v>
      </c>
      <c r="B33">
        <v>65.91790138848476</v>
      </c>
      <c r="C33">
        <v>60.23360252424816</v>
      </c>
      <c r="D33">
        <v>0</v>
      </c>
      <c r="E33">
        <v>12998.526471999017</v>
      </c>
      <c r="F33">
        <v>14606.667014173521</v>
      </c>
      <c r="H33">
        <f t="shared" si="0"/>
        <v>14666.900616697769</v>
      </c>
      <c r="I33">
        <f t="shared" si="1"/>
        <v>2648.578819112333</v>
      </c>
      <c r="K33" s="4">
        <v>334229</v>
      </c>
      <c r="M33">
        <f t="shared" si="2"/>
        <v>4902103526.218279</v>
      </c>
    </row>
    <row r="34" spans="1:13" ht="12.75">
      <c r="A34" s="18">
        <v>32</v>
      </c>
      <c r="B34">
        <v>61.45540240972215</v>
      </c>
      <c r="C34">
        <v>61.02930671863852</v>
      </c>
      <c r="D34">
        <v>0</v>
      </c>
      <c r="E34">
        <v>15588.50399348437</v>
      </c>
      <c r="F34">
        <v>14432.930533309902</v>
      </c>
      <c r="H34">
        <f t="shared" si="0"/>
        <v>14493.959840028541</v>
      </c>
      <c r="I34">
        <f t="shared" si="1"/>
        <v>2617.3488210358832</v>
      </c>
      <c r="K34" s="4">
        <v>320752</v>
      </c>
      <c r="M34">
        <f t="shared" si="2"/>
        <v>4648966606.608834</v>
      </c>
    </row>
    <row r="35" spans="1:13" ht="12.75">
      <c r="A35" s="18">
        <v>33</v>
      </c>
      <c r="B35">
        <v>59.247055309738606</v>
      </c>
      <c r="C35">
        <v>64.89660311809102</v>
      </c>
      <c r="D35">
        <v>0</v>
      </c>
      <c r="E35">
        <v>13788.71474315633</v>
      </c>
      <c r="F35">
        <v>14100.93701105005</v>
      </c>
      <c r="H35">
        <f t="shared" si="0"/>
        <v>14165.833614168141</v>
      </c>
      <c r="I35">
        <f t="shared" si="1"/>
        <v>2558.0951181220094</v>
      </c>
      <c r="K35" s="4">
        <v>307142</v>
      </c>
      <c r="M35">
        <f t="shared" si="2"/>
        <v>4350922467.922832</v>
      </c>
    </row>
    <row r="36" spans="1:13" ht="12.75">
      <c r="A36" s="18">
        <v>34</v>
      </c>
      <c r="B36">
        <v>72.68441318998376</v>
      </c>
      <c r="C36">
        <v>70.08416941896385</v>
      </c>
      <c r="D36">
        <v>0</v>
      </c>
      <c r="E36">
        <v>14175.506322031912</v>
      </c>
      <c r="F36">
        <v>13917.630404064857</v>
      </c>
      <c r="H36">
        <f t="shared" si="0"/>
        <v>13987.714573483821</v>
      </c>
      <c r="I36">
        <f t="shared" si="1"/>
        <v>2525.9300185712555</v>
      </c>
      <c r="K36" s="4">
        <v>293613</v>
      </c>
      <c r="M36">
        <f t="shared" si="2"/>
        <v>4106974839.0643053</v>
      </c>
    </row>
    <row r="37" spans="1:13" ht="12.75">
      <c r="A37" s="18">
        <v>35</v>
      </c>
      <c r="B37">
        <v>95.89244103716085</v>
      </c>
      <c r="C37">
        <v>71.55355146503304</v>
      </c>
      <c r="D37">
        <v>0</v>
      </c>
      <c r="E37">
        <v>13164.888531766983</v>
      </c>
      <c r="F37">
        <v>13617.585530614768</v>
      </c>
      <c r="H37">
        <f t="shared" si="0"/>
        <v>13689.1390820798</v>
      </c>
      <c r="I37">
        <f t="shared" si="1"/>
        <v>2472.012647539338</v>
      </c>
      <c r="K37" s="4">
        <v>280613</v>
      </c>
      <c r="M37">
        <f t="shared" si="2"/>
        <v>3841350385.2396593</v>
      </c>
    </row>
    <row r="38" spans="1:13" ht="12.75">
      <c r="A38" s="18">
        <v>36</v>
      </c>
      <c r="B38">
        <v>47.3021185694773</v>
      </c>
      <c r="C38">
        <v>73.66095187405871</v>
      </c>
      <c r="D38">
        <v>0</v>
      </c>
      <c r="E38">
        <v>14330.649846173761</v>
      </c>
      <c r="F38">
        <v>13199.553044894</v>
      </c>
      <c r="H38">
        <f t="shared" si="0"/>
        <v>13273.21399676806</v>
      </c>
      <c r="I38">
        <f t="shared" si="1"/>
        <v>2396.9040475642337</v>
      </c>
      <c r="K38" s="4">
        <v>267933</v>
      </c>
      <c r="M38">
        <f t="shared" si="2"/>
        <v>3556332045.7960567</v>
      </c>
    </row>
    <row r="39" spans="1:13" ht="12.75">
      <c r="A39" s="18">
        <v>37</v>
      </c>
      <c r="B39">
        <v>105.40854607853844</v>
      </c>
      <c r="C39">
        <v>76.77404337714762</v>
      </c>
      <c r="D39">
        <v>0</v>
      </c>
      <c r="E39">
        <v>12446.372837654726</v>
      </c>
      <c r="F39">
        <v>12630.399773270765</v>
      </c>
      <c r="H39">
        <f t="shared" si="0"/>
        <v>12707.173816647912</v>
      </c>
      <c r="I39">
        <f t="shared" si="1"/>
        <v>2294.687357684576</v>
      </c>
      <c r="K39" s="4">
        <v>255892</v>
      </c>
      <c r="M39">
        <f t="shared" si="2"/>
        <v>3251664122.2896676</v>
      </c>
    </row>
    <row r="40" spans="1:13" ht="12.75">
      <c r="A40" s="18">
        <v>38</v>
      </c>
      <c r="B40">
        <v>94.90384684604258</v>
      </c>
      <c r="C40">
        <v>80.79064262362232</v>
      </c>
      <c r="D40">
        <v>0</v>
      </c>
      <c r="E40">
        <v>13377.696169366818</v>
      </c>
      <c r="F40">
        <v>12413.458422232297</v>
      </c>
      <c r="H40">
        <f t="shared" si="0"/>
        <v>12494.24906485592</v>
      </c>
      <c r="I40">
        <f t="shared" si="1"/>
        <v>2256.2369718532996</v>
      </c>
      <c r="K40" s="4">
        <v>244653</v>
      </c>
      <c r="M40">
        <f t="shared" si="2"/>
        <v>3056755516.4641953</v>
      </c>
    </row>
    <row r="41" spans="1:13" ht="12.75">
      <c r="A41" s="18">
        <v>39</v>
      </c>
      <c r="B41">
        <v>42.78039957935246</v>
      </c>
      <c r="C41">
        <v>82.09158969289577</v>
      </c>
      <c r="D41">
        <v>0</v>
      </c>
      <c r="E41">
        <v>11862.597218620489</v>
      </c>
      <c r="F41">
        <v>12138.589330145303</v>
      </c>
      <c r="H41">
        <f t="shared" si="0"/>
        <v>12220.6809198382</v>
      </c>
      <c r="I41">
        <f t="shared" si="1"/>
        <v>2206.8354784216954</v>
      </c>
      <c r="K41" s="4">
        <v>233940</v>
      </c>
      <c r="M41">
        <f t="shared" si="2"/>
        <v>2858906094.3869486</v>
      </c>
    </row>
    <row r="42" spans="1:13" ht="12.75">
      <c r="A42" s="18">
        <v>40</v>
      </c>
      <c r="B42">
        <v>85.57022654047044</v>
      </c>
      <c r="C42">
        <v>82.76944759483008</v>
      </c>
      <c r="D42">
        <v>0</v>
      </c>
      <c r="E42">
        <v>10629.869229753393</v>
      </c>
      <c r="F42">
        <v>11774.634841253624</v>
      </c>
      <c r="H42">
        <f t="shared" si="0"/>
        <v>11857.404288848455</v>
      </c>
      <c r="I42">
        <f t="shared" si="1"/>
        <v>2141.234243678035</v>
      </c>
      <c r="K42" s="4">
        <v>223483</v>
      </c>
      <c r="M42">
        <f t="shared" si="2"/>
        <v>2649928282.684719</v>
      </c>
    </row>
    <row r="43" spans="1:13" ht="12.75">
      <c r="A43" s="18">
        <v>41</v>
      </c>
      <c r="B43">
        <v>91.58641610139772</v>
      </c>
      <c r="C43">
        <v>83.2425187996145</v>
      </c>
      <c r="D43">
        <v>0</v>
      </c>
      <c r="E43">
        <v>10291.397186346103</v>
      </c>
      <c r="F43">
        <v>11392.583331870763</v>
      </c>
      <c r="H43">
        <f t="shared" si="0"/>
        <v>11475.825850670377</v>
      </c>
      <c r="I43">
        <f t="shared" si="1"/>
        <v>2072.3280312749976</v>
      </c>
      <c r="K43" s="4">
        <v>213546</v>
      </c>
      <c r="M43">
        <f t="shared" si="2"/>
        <v>2450616707.1072564</v>
      </c>
    </row>
    <row r="44" spans="1:13" ht="12.75">
      <c r="A44" s="18">
        <v>42</v>
      </c>
      <c r="B44">
        <v>101.5993373303823</v>
      </c>
      <c r="C44">
        <v>92.23065069596755</v>
      </c>
      <c r="D44">
        <v>0</v>
      </c>
      <c r="E44">
        <v>12014.202912426312</v>
      </c>
      <c r="F44">
        <v>11243.72532446177</v>
      </c>
      <c r="H44">
        <f t="shared" si="0"/>
        <v>11335.955975157736</v>
      </c>
      <c r="I44">
        <f t="shared" si="1"/>
        <v>2047.0700439608331</v>
      </c>
      <c r="K44" s="4">
        <v>202735</v>
      </c>
      <c r="M44">
        <f t="shared" si="2"/>
        <v>2298195034.623604</v>
      </c>
    </row>
    <row r="45" spans="1:13" ht="12.75">
      <c r="A45" s="18">
        <v>43</v>
      </c>
      <c r="B45">
        <v>84.54189047006166</v>
      </c>
      <c r="C45">
        <v>94.99508279257809</v>
      </c>
      <c r="D45">
        <v>0</v>
      </c>
      <c r="E45">
        <v>12219.27942435122</v>
      </c>
      <c r="F45">
        <v>11015.998671821248</v>
      </c>
      <c r="H45">
        <f t="shared" si="0"/>
        <v>11110.993754613826</v>
      </c>
      <c r="I45">
        <f t="shared" si="1"/>
        <v>2006.4459074779866</v>
      </c>
      <c r="K45" s="4">
        <v>190395</v>
      </c>
      <c r="M45">
        <f t="shared" si="2"/>
        <v>2115477655.9096994</v>
      </c>
    </row>
    <row r="46" spans="1:13" ht="12.75">
      <c r="A46" s="18">
        <v>44</v>
      </c>
      <c r="B46">
        <v>111.80499044926529</v>
      </c>
      <c r="C46">
        <v>95.20363012875639</v>
      </c>
      <c r="D46">
        <v>0</v>
      </c>
      <c r="E46">
        <v>9568.747020677258</v>
      </c>
      <c r="F46">
        <v>10891.528844083889</v>
      </c>
      <c r="H46">
        <f t="shared" si="0"/>
        <v>10986.732474212646</v>
      </c>
      <c r="I46">
        <f t="shared" si="1"/>
        <v>1984.0065520949101</v>
      </c>
      <c r="K46" s="4">
        <v>177255</v>
      </c>
      <c r="M46">
        <f t="shared" si="2"/>
        <v>1947453264.7165625</v>
      </c>
    </row>
    <row r="47" spans="1:13" ht="12.75">
      <c r="A47" s="18">
        <v>45</v>
      </c>
      <c r="B47">
        <v>67.56408107563347</v>
      </c>
      <c r="C47">
        <v>95.11720700895516</v>
      </c>
      <c r="D47">
        <v>0</v>
      </c>
      <c r="E47">
        <v>10541.860448021318</v>
      </c>
      <c r="F47">
        <v>10949.091633628243</v>
      </c>
      <c r="H47">
        <f t="shared" si="0"/>
        <v>11044.208840637199</v>
      </c>
      <c r="I47">
        <f t="shared" si="1"/>
        <v>1994.3857515379268</v>
      </c>
      <c r="K47" s="4">
        <v>164800</v>
      </c>
      <c r="M47">
        <f t="shared" si="2"/>
        <v>1820085616.9370103</v>
      </c>
    </row>
    <row r="48" spans="1:13" ht="12.75">
      <c r="A48" s="18">
        <v>46</v>
      </c>
      <c r="B48">
        <v>195.9705883424433</v>
      </c>
      <c r="C48">
        <v>89.0772554834293</v>
      </c>
      <c r="D48">
        <v>0</v>
      </c>
      <c r="E48">
        <v>11276.771170602902</v>
      </c>
      <c r="F48">
        <v>10940.223246602118</v>
      </c>
      <c r="H48">
        <f t="shared" si="0"/>
        <v>11029.300502085547</v>
      </c>
      <c r="I48">
        <f t="shared" si="1"/>
        <v>1991.6935733642295</v>
      </c>
      <c r="K48" s="4">
        <v>152858</v>
      </c>
      <c r="M48">
        <f t="shared" si="2"/>
        <v>1685916816.1477926</v>
      </c>
    </row>
    <row r="49" spans="1:13" ht="12.75">
      <c r="A49" s="18">
        <v>47</v>
      </c>
      <c r="B49">
        <v>117.66286147945632</v>
      </c>
      <c r="C49">
        <v>83.98126524986525</v>
      </c>
      <c r="D49">
        <v>0</v>
      </c>
      <c r="E49">
        <v>11587.864945043984</v>
      </c>
      <c r="F49">
        <v>10763.492322513377</v>
      </c>
      <c r="H49">
        <f t="shared" si="0"/>
        <v>10847.473587763243</v>
      </c>
      <c r="I49">
        <f t="shared" si="1"/>
        <v>1958.8588984315895</v>
      </c>
      <c r="K49" s="4">
        <v>141682</v>
      </c>
      <c r="M49">
        <f t="shared" si="2"/>
        <v>1536891752.861472</v>
      </c>
    </row>
    <row r="50" spans="1:13" ht="12.75">
      <c r="A50" s="18">
        <v>48</v>
      </c>
      <c r="B50">
        <v>76.75806682809886</v>
      </c>
      <c r="C50">
        <v>106.74669260265043</v>
      </c>
      <c r="D50">
        <v>0</v>
      </c>
      <c r="E50">
        <v>10480.120686789049</v>
      </c>
      <c r="F50">
        <v>10814.784890887397</v>
      </c>
      <c r="H50">
        <f t="shared" si="0"/>
        <v>10921.531583490047</v>
      </c>
      <c r="I50">
        <f t="shared" si="1"/>
        <v>1972.2324423038795</v>
      </c>
      <c r="K50" s="4">
        <v>131585</v>
      </c>
      <c r="M50">
        <f t="shared" si="2"/>
        <v>1437109733.4135377</v>
      </c>
    </row>
    <row r="51" spans="1:13" ht="12.75">
      <c r="A51" s="18">
        <v>49</v>
      </c>
      <c r="B51">
        <v>69.56219073080979</v>
      </c>
      <c r="C51">
        <v>109.79547278159143</v>
      </c>
      <c r="D51">
        <v>0</v>
      </c>
      <c r="E51">
        <v>10615.717908409288</v>
      </c>
      <c r="F51">
        <v>10953.24567670833</v>
      </c>
      <c r="H51">
        <f t="shared" si="0"/>
        <v>11063.041149489922</v>
      </c>
      <c r="I51">
        <f t="shared" si="1"/>
        <v>1997.7865282695504</v>
      </c>
      <c r="K51" s="4">
        <v>122533</v>
      </c>
      <c r="M51">
        <f t="shared" si="2"/>
        <v>1355587621.1704485</v>
      </c>
    </row>
    <row r="52" spans="1:13" ht="12.75">
      <c r="A52" s="18">
        <v>50</v>
      </c>
      <c r="B52">
        <v>61.41116032192579</v>
      </c>
      <c r="C52">
        <v>110.29582157789642</v>
      </c>
      <c r="D52">
        <v>0</v>
      </c>
      <c r="E52">
        <v>10525.07045987077</v>
      </c>
      <c r="F52">
        <v>11149.243873144098</v>
      </c>
      <c r="H52">
        <f t="shared" si="0"/>
        <v>11259.539694721994</v>
      </c>
      <c r="I52">
        <f t="shared" si="1"/>
        <v>2033.2706362272704</v>
      </c>
      <c r="K52" s="4">
        <v>113895</v>
      </c>
      <c r="M52">
        <f t="shared" si="2"/>
        <v>1282405273.5303617</v>
      </c>
    </row>
    <row r="53" spans="1:13" ht="12.75">
      <c r="A53" s="18">
        <v>51</v>
      </c>
      <c r="B53">
        <v>23.945156876854124</v>
      </c>
      <c r="C53">
        <v>104.80606502424953</v>
      </c>
      <c r="D53">
        <v>0</v>
      </c>
      <c r="E53">
        <v>11206.098597857104</v>
      </c>
      <c r="F53">
        <v>11207.012212315984</v>
      </c>
      <c r="H53">
        <f t="shared" si="0"/>
        <v>11311.818277340233</v>
      </c>
      <c r="I53">
        <f t="shared" si="1"/>
        <v>2042.7112092722834</v>
      </c>
      <c r="K53" s="4">
        <v>105462</v>
      </c>
      <c r="M53">
        <f t="shared" si="2"/>
        <v>1192966979.1648557</v>
      </c>
    </row>
    <row r="54" spans="1:13" ht="12.75">
      <c r="A54" s="18">
        <v>52</v>
      </c>
      <c r="B54">
        <v>327.252600755049</v>
      </c>
      <c r="C54">
        <v>105.06691813583448</v>
      </c>
      <c r="D54">
        <v>0</v>
      </c>
      <c r="E54">
        <v>12436.582879598976</v>
      </c>
      <c r="F54">
        <v>11319.20263709926</v>
      </c>
      <c r="H54">
        <f t="shared" si="0"/>
        <v>11424.269555235096</v>
      </c>
      <c r="I54">
        <f t="shared" si="1"/>
        <v>2063.0178903222236</v>
      </c>
      <c r="K54" s="4">
        <v>99322</v>
      </c>
      <c r="M54">
        <f t="shared" si="2"/>
        <v>1134681300.7650602</v>
      </c>
    </row>
    <row r="55" spans="1:13" ht="12.75">
      <c r="A55" s="18">
        <v>53</v>
      </c>
      <c r="B55">
        <v>112.7395309025432</v>
      </c>
      <c r="C55">
        <v>108.9225292815746</v>
      </c>
      <c r="D55">
        <v>0</v>
      </c>
      <c r="E55">
        <v>10911.290607718205</v>
      </c>
      <c r="F55">
        <v>11639.45238106373</v>
      </c>
      <c r="H55">
        <f t="shared" si="0"/>
        <v>11748.374910345305</v>
      </c>
      <c r="I55">
        <f t="shared" si="1"/>
        <v>2121.5454961974892</v>
      </c>
      <c r="K55" s="4">
        <v>96337</v>
      </c>
      <c r="M55">
        <f t="shared" si="2"/>
        <v>1131803193.7379355</v>
      </c>
    </row>
    <row r="56" spans="1:13" ht="12.75">
      <c r="A56" s="18">
        <v>54</v>
      </c>
      <c r="B56">
        <v>60.716249567111745</v>
      </c>
      <c r="C56">
        <v>104.58127960290102</v>
      </c>
      <c r="D56">
        <v>0</v>
      </c>
      <c r="E56">
        <v>12304.868027611144</v>
      </c>
      <c r="F56">
        <v>11574.164558898681</v>
      </c>
      <c r="H56">
        <f t="shared" si="0"/>
        <v>11678.745838501582</v>
      </c>
      <c r="I56">
        <f t="shared" si="1"/>
        <v>2108.9717364305634</v>
      </c>
      <c r="K56" s="4">
        <v>95471</v>
      </c>
      <c r="M56">
        <f t="shared" si="2"/>
        <v>1114981543.9475844</v>
      </c>
    </row>
    <row r="57" spans="1:13" ht="12.75">
      <c r="A57" s="18">
        <v>55</v>
      </c>
      <c r="B57">
        <v>131.03898407470098</v>
      </c>
      <c r="C57">
        <v>115.53995289876693</v>
      </c>
      <c r="D57">
        <v>0</v>
      </c>
      <c r="E57">
        <v>11738.403407370766</v>
      </c>
      <c r="F57">
        <v>11769.388914526413</v>
      </c>
      <c r="H57">
        <f t="shared" si="0"/>
        <v>11884.92886742518</v>
      </c>
      <c r="I57">
        <f t="shared" si="1"/>
        <v>2146.204688199921</v>
      </c>
      <c r="K57" s="4">
        <v>94774</v>
      </c>
      <c r="M57">
        <f t="shared" si="2"/>
        <v>1126382248.481354</v>
      </c>
    </row>
    <row r="58" spans="1:13" ht="12.75">
      <c r="A58" s="18">
        <v>56</v>
      </c>
      <c r="B58">
        <v>99.20491899066076</v>
      </c>
      <c r="C58">
        <v>127.28736196021902</v>
      </c>
      <c r="D58">
        <v>0</v>
      </c>
      <c r="E58">
        <v>12079.766219508681</v>
      </c>
      <c r="F58">
        <v>11867.374448482613</v>
      </c>
      <c r="H58">
        <f t="shared" si="0"/>
        <v>11994.661810442833</v>
      </c>
      <c r="I58">
        <f t="shared" si="1"/>
        <v>2166.0204867950606</v>
      </c>
      <c r="K58" s="4">
        <v>94588</v>
      </c>
      <c r="M58">
        <f t="shared" si="2"/>
        <v>1134551071.3261666</v>
      </c>
    </row>
    <row r="59" spans="1:13" ht="12.75">
      <c r="A59" s="18">
        <v>57</v>
      </c>
      <c r="B59">
        <v>89.95148266586604</v>
      </c>
      <c r="C59">
        <v>96.09089884521119</v>
      </c>
      <c r="D59">
        <v>0</v>
      </c>
      <c r="E59">
        <v>13909.026184773642</v>
      </c>
      <c r="F59">
        <v>11748.725511557986</v>
      </c>
      <c r="H59">
        <f t="shared" si="0"/>
        <v>11844.816410403198</v>
      </c>
      <c r="I59">
        <f t="shared" si="1"/>
        <v>2138.961098921759</v>
      </c>
      <c r="K59" s="4">
        <v>93827</v>
      </c>
      <c r="M59">
        <f t="shared" si="2"/>
        <v>1111363589.3389008</v>
      </c>
    </row>
    <row r="60" spans="1:13" ht="12.75">
      <c r="A60" s="18">
        <v>58</v>
      </c>
      <c r="B60">
        <v>65.25666961345622</v>
      </c>
      <c r="C60">
        <v>112.90256624059019</v>
      </c>
      <c r="D60">
        <v>0</v>
      </c>
      <c r="E60">
        <v>10745.920148852025</v>
      </c>
      <c r="F60">
        <v>12000.928485658325</v>
      </c>
      <c r="H60">
        <f t="shared" si="0"/>
        <v>12113.831051898915</v>
      </c>
      <c r="I60">
        <f t="shared" si="1"/>
        <v>2187.540311402785</v>
      </c>
      <c r="K60" s="4">
        <v>91738</v>
      </c>
      <c r="M60">
        <f t="shared" si="2"/>
        <v>1111298633.0391026</v>
      </c>
    </row>
    <row r="61" spans="1:13" ht="12.75">
      <c r="A61" s="18">
        <v>59</v>
      </c>
      <c r="B61">
        <v>78.04318804078214</v>
      </c>
      <c r="C61">
        <v>118.78428673214687</v>
      </c>
      <c r="D61">
        <v>0</v>
      </c>
      <c r="E61">
        <v>11201.501939439511</v>
      </c>
      <c r="F61">
        <v>12007.337254120152</v>
      </c>
      <c r="H61">
        <f t="shared" si="0"/>
        <v>12126.121540852298</v>
      </c>
      <c r="I61">
        <f t="shared" si="1"/>
        <v>2189.7597529582426</v>
      </c>
      <c r="K61" s="4">
        <v>88757</v>
      </c>
      <c r="M61">
        <f t="shared" si="2"/>
        <v>1076278169.6014276</v>
      </c>
    </row>
    <row r="62" spans="1:13" ht="12.75">
      <c r="A62" s="18">
        <v>60</v>
      </c>
      <c r="B62">
        <v>120.22968818679192</v>
      </c>
      <c r="C62">
        <v>110.09669256521566</v>
      </c>
      <c r="D62">
        <v>0</v>
      </c>
      <c r="E62">
        <v>11985.3456455049</v>
      </c>
      <c r="F62">
        <v>12133.012596231607</v>
      </c>
      <c r="H62">
        <f t="shared" si="0"/>
        <v>12243.109288796823</v>
      </c>
      <c r="I62">
        <f t="shared" si="1"/>
        <v>2210.885639019594</v>
      </c>
      <c r="K62" s="4">
        <v>86163</v>
      </c>
      <c r="M62">
        <f t="shared" si="2"/>
        <v>1054903025.6506007</v>
      </c>
    </row>
    <row r="63" spans="1:13" ht="12.75">
      <c r="A63" s="18">
        <v>61</v>
      </c>
      <c r="B63">
        <v>111.35812913786147</v>
      </c>
      <c r="C63">
        <v>108.04474473627995</v>
      </c>
      <c r="D63">
        <v>0</v>
      </c>
      <c r="E63">
        <v>11188.056503483116</v>
      </c>
      <c r="F63">
        <v>12128.724437795752</v>
      </c>
      <c r="H63">
        <f t="shared" si="0"/>
        <v>12236.769182532033</v>
      </c>
      <c r="I63">
        <f t="shared" si="1"/>
        <v>2209.740729702848</v>
      </c>
      <c r="K63" s="4">
        <v>83807</v>
      </c>
      <c r="M63">
        <f t="shared" si="2"/>
        <v>1025526914.880462</v>
      </c>
    </row>
    <row r="64" spans="1:13" ht="12.75">
      <c r="A64" s="18">
        <v>62</v>
      </c>
      <c r="B64">
        <v>282.59208749990063</v>
      </c>
      <c r="C64">
        <v>126.29917028084974</v>
      </c>
      <c r="D64">
        <v>0</v>
      </c>
      <c r="E64">
        <v>13785.487838526795</v>
      </c>
      <c r="F64">
        <v>12120.456364610398</v>
      </c>
      <c r="H64">
        <f t="shared" si="0"/>
        <v>12246.755534891248</v>
      </c>
      <c r="I64">
        <f t="shared" si="1"/>
        <v>2211.5440855740057</v>
      </c>
      <c r="K64" s="4">
        <v>80773</v>
      </c>
      <c r="M64">
        <f t="shared" si="2"/>
        <v>989207184.8197708</v>
      </c>
    </row>
    <row r="65" spans="1:13" ht="12.75">
      <c r="A65" s="18">
        <v>63</v>
      </c>
      <c r="B65">
        <v>85.48884705838219</v>
      </c>
      <c r="C65">
        <v>134.104122634727</v>
      </c>
      <c r="D65">
        <v>0</v>
      </c>
      <c r="E65">
        <v>12219.144969991656</v>
      </c>
      <c r="F65">
        <v>12280.769943437488</v>
      </c>
      <c r="H65">
        <f t="shared" si="0"/>
        <v>12414.874066072214</v>
      </c>
      <c r="I65">
        <f t="shared" si="1"/>
        <v>2241.903272727647</v>
      </c>
      <c r="K65" s="4">
        <v>76764</v>
      </c>
      <c r="M65">
        <f t="shared" si="2"/>
        <v>953015392.8079674</v>
      </c>
    </row>
    <row r="66" spans="1:13" ht="12.75">
      <c r="A66" s="18">
        <v>64</v>
      </c>
      <c r="B66">
        <v>49.93735356967846</v>
      </c>
      <c r="C66">
        <v>139.4043141055831</v>
      </c>
      <c r="D66">
        <v>0</v>
      </c>
      <c r="E66">
        <v>12904.660522228436</v>
      </c>
      <c r="F66">
        <v>12554.921836159645</v>
      </c>
      <c r="H66">
        <f t="shared" si="0"/>
        <v>12694.326150265228</v>
      </c>
      <c r="I66">
        <f t="shared" si="1"/>
        <v>2292.367299892853</v>
      </c>
      <c r="K66" s="4">
        <v>72128</v>
      </c>
      <c r="M66">
        <f t="shared" si="2"/>
        <v>915616356.5663303</v>
      </c>
    </row>
    <row r="67" spans="1:13" ht="12.75">
      <c r="A67" s="18">
        <v>65</v>
      </c>
      <c r="B67">
        <v>103.8738639672162</v>
      </c>
      <c r="C67">
        <v>152.87457554172164</v>
      </c>
      <c r="D67">
        <v>0</v>
      </c>
      <c r="E67">
        <v>12327.145434311396</v>
      </c>
      <c r="F67">
        <v>12586.529724942568</v>
      </c>
      <c r="H67">
        <f aca="true" t="shared" si="3" ref="H67:H82">C67+D67+F67</f>
        <v>12739.40430048429</v>
      </c>
      <c r="I67">
        <f aca="true" t="shared" si="4" ref="I67:I82">H67*$S$7</f>
        <v>2300.507604173571</v>
      </c>
      <c r="K67" s="4">
        <v>67507</v>
      </c>
      <c r="M67">
        <f aca="true" t="shared" si="5" ref="M67:M82">H67*K67</f>
        <v>859998966.112793</v>
      </c>
    </row>
    <row r="68" spans="1:13" ht="12.75">
      <c r="A68" s="18">
        <v>66</v>
      </c>
      <c r="B68">
        <v>345.3999690818771</v>
      </c>
      <c r="C68">
        <v>155.56496150852556</v>
      </c>
      <c r="D68">
        <v>0</v>
      </c>
      <c r="E68">
        <v>12261.960280115301</v>
      </c>
      <c r="F68">
        <v>12683.01082336772</v>
      </c>
      <c r="H68">
        <f t="shared" si="3"/>
        <v>12838.575784876246</v>
      </c>
      <c r="I68">
        <f t="shared" si="4"/>
        <v>2318.4161930353125</v>
      </c>
      <c r="K68" s="4">
        <v>62782</v>
      </c>
      <c r="M68">
        <f t="shared" si="5"/>
        <v>806031464.9261005</v>
      </c>
    </row>
    <row r="69" spans="1:13" ht="12.75">
      <c r="A69" s="18">
        <v>67</v>
      </c>
      <c r="B69">
        <v>128.4769393726088</v>
      </c>
      <c r="C69">
        <v>138.92008490248224</v>
      </c>
      <c r="D69">
        <v>0</v>
      </c>
      <c r="E69">
        <v>11998.597803319422</v>
      </c>
      <c r="F69">
        <v>12598.263792521933</v>
      </c>
      <c r="H69">
        <f t="shared" si="3"/>
        <v>12737.183877424415</v>
      </c>
      <c r="I69">
        <f t="shared" si="4"/>
        <v>2300.1066356499855</v>
      </c>
      <c r="K69" s="4">
        <v>58320</v>
      </c>
      <c r="M69">
        <f t="shared" si="5"/>
        <v>742832563.7313919</v>
      </c>
    </row>
    <row r="70" spans="1:13" ht="12.75">
      <c r="A70" s="18">
        <v>68</v>
      </c>
      <c r="B70">
        <v>152.78131023619162</v>
      </c>
      <c r="C70">
        <v>167.6082930171891</v>
      </c>
      <c r="D70">
        <v>0</v>
      </c>
      <c r="E70">
        <v>13854.042755109464</v>
      </c>
      <c r="F70">
        <v>12604.33789278885</v>
      </c>
      <c r="H70">
        <f t="shared" si="3"/>
        <v>12771.946185806039</v>
      </c>
      <c r="I70">
        <f t="shared" si="4"/>
        <v>2306.3840841777405</v>
      </c>
      <c r="K70" s="4">
        <v>54371</v>
      </c>
      <c r="M70">
        <f t="shared" si="5"/>
        <v>694423486.0684601</v>
      </c>
    </row>
    <row r="71" spans="1:13" ht="12.75">
      <c r="A71" s="18">
        <v>69</v>
      </c>
      <c r="B71">
        <v>258.7257824737918</v>
      </c>
      <c r="C71">
        <v>185.98630693297707</v>
      </c>
      <c r="D71">
        <v>0</v>
      </c>
      <c r="E71">
        <v>11361.611871487754</v>
      </c>
      <c r="F71">
        <v>12563.60733332922</v>
      </c>
      <c r="H71">
        <f t="shared" si="3"/>
        <v>12749.593640262197</v>
      </c>
      <c r="I71">
        <f t="shared" si="4"/>
        <v>2302.347615926687</v>
      </c>
      <c r="K71" s="4">
        <v>50781</v>
      </c>
      <c r="M71">
        <f t="shared" si="5"/>
        <v>647437114.6461546</v>
      </c>
    </row>
    <row r="72" spans="1:13" ht="12.75">
      <c r="A72" s="18">
        <v>70</v>
      </c>
      <c r="B72">
        <v>159.90632726292787</v>
      </c>
      <c r="C72">
        <v>191.77156727406165</v>
      </c>
      <c r="D72">
        <v>0</v>
      </c>
      <c r="E72">
        <v>12584.58351588899</v>
      </c>
      <c r="F72">
        <v>12899.020110957455</v>
      </c>
      <c r="H72">
        <f t="shared" si="3"/>
        <v>13090.791678231517</v>
      </c>
      <c r="I72">
        <f t="shared" si="4"/>
        <v>2363.96185332456</v>
      </c>
      <c r="K72" s="4">
        <v>47127</v>
      </c>
      <c r="M72">
        <f t="shared" si="5"/>
        <v>616929739.4200166</v>
      </c>
    </row>
    <row r="73" spans="1:13" ht="12.75">
      <c r="A73" s="18">
        <v>71</v>
      </c>
      <c r="B73">
        <v>84.90213771149472</v>
      </c>
      <c r="C73">
        <v>178.9918523275293</v>
      </c>
      <c r="D73">
        <v>0</v>
      </c>
      <c r="E73">
        <v>15303.08259832253</v>
      </c>
      <c r="F73">
        <v>12979.907469005037</v>
      </c>
      <c r="H73">
        <f t="shared" si="3"/>
        <v>13158.899321332567</v>
      </c>
      <c r="I73">
        <f t="shared" si="4"/>
        <v>2376.260870386947</v>
      </c>
      <c r="K73" s="4">
        <v>43477</v>
      </c>
      <c r="M73">
        <f t="shared" si="5"/>
        <v>572109465.793576</v>
      </c>
    </row>
    <row r="74" spans="1:13" ht="12.75">
      <c r="A74" s="18">
        <v>72</v>
      </c>
      <c r="B74">
        <v>400.5751725447619</v>
      </c>
      <c r="C74">
        <v>185.3718116788316</v>
      </c>
      <c r="D74">
        <v>0</v>
      </c>
      <c r="E74">
        <v>12166.976678480845</v>
      </c>
      <c r="F74">
        <v>13005.04860373223</v>
      </c>
      <c r="H74">
        <f t="shared" si="3"/>
        <v>13190.420415411061</v>
      </c>
      <c r="I74">
        <f t="shared" si="4"/>
        <v>2381.9530138270206</v>
      </c>
      <c r="K74" s="4">
        <v>40029</v>
      </c>
      <c r="M74">
        <f t="shared" si="5"/>
        <v>527999338.8084894</v>
      </c>
    </row>
    <row r="75" spans="1:13" ht="12.75">
      <c r="A75" s="18">
        <v>73</v>
      </c>
      <c r="B75">
        <v>224.0741769789416</v>
      </c>
      <c r="C75">
        <v>182.72799549899776</v>
      </c>
      <c r="D75">
        <v>0</v>
      </c>
      <c r="E75">
        <v>12026.093719850249</v>
      </c>
      <c r="F75">
        <v>12863.310561703222</v>
      </c>
      <c r="H75">
        <f t="shared" si="3"/>
        <v>13046.038557202219</v>
      </c>
      <c r="I75">
        <f t="shared" si="4"/>
        <v>2355.8802434776626</v>
      </c>
      <c r="K75" s="4">
        <v>36837</v>
      </c>
      <c r="M75">
        <f t="shared" si="5"/>
        <v>480576922.3316581</v>
      </c>
    </row>
    <row r="76" spans="1:13" ht="12.75">
      <c r="A76" s="18">
        <v>74</v>
      </c>
      <c r="B76">
        <v>136.4412837125092</v>
      </c>
      <c r="C76">
        <v>166.36133740817493</v>
      </c>
      <c r="D76">
        <v>0</v>
      </c>
      <c r="E76">
        <v>15202.409896599025</v>
      </c>
      <c r="F76">
        <v>12672.005128254896</v>
      </c>
      <c r="H76">
        <f t="shared" si="3"/>
        <v>12838.36646566307</v>
      </c>
      <c r="I76">
        <f t="shared" si="4"/>
        <v>2318.3783937449966</v>
      </c>
      <c r="K76" s="4">
        <v>33838</v>
      </c>
      <c r="M76">
        <f t="shared" si="5"/>
        <v>434424644.46510696</v>
      </c>
    </row>
    <row r="77" spans="1:13" ht="12.75">
      <c r="A77" s="18">
        <v>75</v>
      </c>
      <c r="B77">
        <v>175.64433348364892</v>
      </c>
      <c r="C77">
        <v>165.58910679337433</v>
      </c>
      <c r="D77">
        <v>0</v>
      </c>
      <c r="E77">
        <v>13180.32557292442</v>
      </c>
      <c r="F77">
        <v>12900.339989246188</v>
      </c>
      <c r="H77">
        <f t="shared" si="3"/>
        <v>13065.929096039561</v>
      </c>
      <c r="I77" s="10">
        <f t="shared" si="4"/>
        <v>2359.4721175376353</v>
      </c>
      <c r="K77" s="4">
        <v>30951</v>
      </c>
      <c r="M77">
        <f t="shared" si="5"/>
        <v>404403571.45152044</v>
      </c>
    </row>
    <row r="78" spans="1:13" ht="12.75">
      <c r="A78" s="18">
        <v>76</v>
      </c>
      <c r="B78">
        <v>202.61911270385696</v>
      </c>
      <c r="C78">
        <v>217.71584747257086</v>
      </c>
      <c r="D78">
        <v>0</v>
      </c>
      <c r="E78">
        <v>12152.337960083321</v>
      </c>
      <c r="F78">
        <v>12939.032547146728</v>
      </c>
      <c r="H78">
        <f t="shared" si="3"/>
        <v>13156.748394619299</v>
      </c>
      <c r="I78">
        <f t="shared" si="4"/>
        <v>2375.8724516553343</v>
      </c>
      <c r="K78" s="4">
        <v>28233</v>
      </c>
      <c r="M78">
        <f t="shared" si="5"/>
        <v>371454477.42528665</v>
      </c>
    </row>
    <row r="79" spans="1:13" ht="12.75">
      <c r="A79" s="18">
        <v>77</v>
      </c>
      <c r="B79">
        <v>31.52970752888916</v>
      </c>
      <c r="C79">
        <v>215.907175040939</v>
      </c>
      <c r="D79">
        <v>0</v>
      </c>
      <c r="E79">
        <v>10091.337502712424</v>
      </c>
      <c r="F79">
        <v>12952.669704336255</v>
      </c>
      <c r="H79">
        <f t="shared" si="3"/>
        <v>13168.576879377193</v>
      </c>
      <c r="I79">
        <f t="shared" si="4"/>
        <v>2378.008463551146</v>
      </c>
      <c r="K79" s="4">
        <v>25460</v>
      </c>
      <c r="M79">
        <f t="shared" si="5"/>
        <v>335271967.34894335</v>
      </c>
    </row>
    <row r="80" spans="1:13" ht="12.75">
      <c r="A80" s="18">
        <v>78</v>
      </c>
      <c r="B80">
        <v>61.84557134110665</v>
      </c>
      <c r="C80">
        <v>214.09850260930716</v>
      </c>
      <c r="D80">
        <v>0</v>
      </c>
      <c r="E80">
        <v>10534.944451901249</v>
      </c>
      <c r="F80">
        <v>12966.306861525782</v>
      </c>
      <c r="H80">
        <f t="shared" si="3"/>
        <v>13180.40536413509</v>
      </c>
      <c r="I80">
        <f t="shared" si="4"/>
        <v>2380.144475446958</v>
      </c>
      <c r="K80" s="4">
        <v>22535</v>
      </c>
      <c r="M80">
        <f t="shared" si="5"/>
        <v>297020434.8807842</v>
      </c>
    </row>
    <row r="81" spans="1:13" ht="12.75">
      <c r="A81" s="18">
        <v>79</v>
      </c>
      <c r="B81">
        <v>61.84557134110665</v>
      </c>
      <c r="C81">
        <v>212.2898301776745</v>
      </c>
      <c r="D81">
        <v>0</v>
      </c>
      <c r="E81">
        <v>14824.332640902681</v>
      </c>
      <c r="F81">
        <v>12979.944018715309</v>
      </c>
      <c r="H81">
        <f t="shared" si="3"/>
        <v>13192.233848892984</v>
      </c>
      <c r="I81">
        <f t="shared" si="4"/>
        <v>2382.2804873427694</v>
      </c>
      <c r="K81" s="4">
        <v>19572</v>
      </c>
      <c r="M81">
        <f t="shared" si="5"/>
        <v>258198400.89053348</v>
      </c>
    </row>
    <row r="82" spans="1:13" ht="12.75">
      <c r="A82" s="18">
        <v>80</v>
      </c>
      <c r="B82">
        <v>332.3530363118688</v>
      </c>
      <c r="C82">
        <v>210.48115774604264</v>
      </c>
      <c r="D82">
        <v>0</v>
      </c>
      <c r="E82">
        <v>13301.956347944953</v>
      </c>
      <c r="F82">
        <v>12993.581175904837</v>
      </c>
      <c r="H82">
        <f t="shared" si="3"/>
        <v>13204.06233365088</v>
      </c>
      <c r="I82">
        <f t="shared" si="4"/>
        <v>2384.4164992385813</v>
      </c>
      <c r="K82" s="5">
        <v>87976</v>
      </c>
      <c r="M82">
        <f t="shared" si="5"/>
        <v>1161640587.86527</v>
      </c>
    </row>
    <row r="83" spans="1:13" ht="12.75">
      <c r="A83" s="18">
        <v>81</v>
      </c>
      <c r="M83" s="8">
        <f>SUM(M2:M82)</f>
        <v>243080000000</v>
      </c>
    </row>
    <row r="84" ht="12.75">
      <c r="A84" s="18">
        <v>82</v>
      </c>
    </row>
    <row r="85" spans="1:13" ht="12.75">
      <c r="A85" s="18">
        <v>83</v>
      </c>
      <c r="M85" s="1"/>
    </row>
    <row r="86" ht="12.75">
      <c r="A86" s="18">
        <v>84</v>
      </c>
    </row>
    <row r="87" ht="12.75">
      <c r="A87" s="18">
        <v>85</v>
      </c>
    </row>
    <row r="88" ht="12.75">
      <c r="A88" s="18">
        <v>86</v>
      </c>
    </row>
    <row r="89" ht="12.75">
      <c r="A89" s="18">
        <v>87</v>
      </c>
    </row>
    <row r="90" ht="12.75">
      <c r="A90" s="18">
        <v>88</v>
      </c>
    </row>
    <row r="91" ht="12.75">
      <c r="A91" s="18">
        <v>89</v>
      </c>
    </row>
    <row r="92" ht="12.75">
      <c r="A92" s="18">
        <v>90</v>
      </c>
    </row>
    <row r="93" ht="12.75">
      <c r="A93" s="18">
        <v>91</v>
      </c>
    </row>
    <row r="94" ht="12.75">
      <c r="A94" s="18">
        <v>92</v>
      </c>
    </row>
    <row r="95" ht="12.75">
      <c r="A95" s="18">
        <v>93</v>
      </c>
    </row>
    <row r="96" spans="1:13" ht="12.75">
      <c r="A96" s="18">
        <v>94</v>
      </c>
      <c r="M96" s="1"/>
    </row>
    <row r="97" spans="1:13" ht="12.75">
      <c r="A97" s="18">
        <v>95</v>
      </c>
      <c r="M97" s="1"/>
    </row>
    <row r="98" spans="1:13" ht="12.75">
      <c r="A98" s="18">
        <v>96</v>
      </c>
      <c r="M98" s="1"/>
    </row>
    <row r="99" spans="1:13" ht="12.75">
      <c r="A99" s="18">
        <v>98</v>
      </c>
      <c r="M99" s="1"/>
    </row>
    <row r="100" spans="1:13" ht="12.75">
      <c r="A100" s="18">
        <v>99</v>
      </c>
      <c r="M100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1"/>
  <sheetViews>
    <sheetView workbookViewId="0" topLeftCell="A1">
      <selection activeCell="X3" sqref="X1:Y16384"/>
    </sheetView>
  </sheetViews>
  <sheetFormatPr defaultColWidth="9.140625" defaultRowHeight="12.75"/>
  <cols>
    <col min="1" max="1" width="9.00390625" style="14" customWidth="1"/>
    <col min="2" max="2" width="9.140625" style="15" customWidth="1"/>
    <col min="3" max="4" width="15.57421875" style="13" customWidth="1"/>
    <col min="5" max="5" width="9.140625" style="14" customWidth="1"/>
    <col min="6" max="6" width="9.140625" style="15" customWidth="1"/>
    <col min="7" max="7" width="20.8515625" style="13" customWidth="1"/>
    <col min="8" max="8" width="9.140625" style="13" customWidth="1"/>
    <col min="9" max="11" width="16.421875" style="13" customWidth="1"/>
    <col min="12" max="12" width="10.57421875" style="13" bestFit="1" customWidth="1"/>
    <col min="13" max="13" width="11.421875" style="13" bestFit="1" customWidth="1"/>
    <col min="14" max="14" width="17.7109375" style="13" bestFit="1" customWidth="1"/>
    <col min="15" max="15" width="18.7109375" style="13" bestFit="1" customWidth="1"/>
    <col min="16" max="20" width="9.140625" style="13" customWidth="1"/>
    <col min="21" max="21" width="18.7109375" style="13" bestFit="1" customWidth="1"/>
    <col min="22" max="23" width="9.140625" style="13" customWidth="1"/>
    <col min="24" max="25" width="21.57421875" style="13" customWidth="1"/>
    <col min="26" max="28" width="9.140625" style="13" customWidth="1"/>
    <col min="29" max="30" width="16.7109375" style="13" customWidth="1"/>
    <col min="31" max="33" width="9.140625" style="13" customWidth="1"/>
    <col min="34" max="34" width="10.57421875" style="26" bestFit="1" customWidth="1"/>
    <col min="35" max="35" width="9.140625" style="13" customWidth="1"/>
    <col min="36" max="41" width="17.7109375" style="13" customWidth="1"/>
    <col min="42" max="45" width="9.140625" style="13" customWidth="1"/>
    <col min="46" max="46" width="20.00390625" style="13" customWidth="1"/>
    <col min="47" max="47" width="9.140625" style="13" customWidth="1"/>
    <col min="48" max="48" width="23.57421875" style="13" customWidth="1"/>
    <col min="49" max="49" width="28.7109375" style="13" customWidth="1"/>
    <col min="50" max="16384" width="9.140625" style="13" customWidth="1"/>
  </cols>
  <sheetData>
    <row r="1" spans="1:41" ht="38.25">
      <c r="A1" s="14" t="s">
        <v>0</v>
      </c>
      <c r="B1" s="15" t="s">
        <v>1</v>
      </c>
      <c r="C1" s="16" t="s">
        <v>5</v>
      </c>
      <c r="D1" s="12"/>
      <c r="E1" s="14" t="s">
        <v>0</v>
      </c>
      <c r="F1" s="15" t="s">
        <v>2</v>
      </c>
      <c r="G1" s="12" t="s">
        <v>6</v>
      </c>
      <c r="I1" s="13" t="s">
        <v>14</v>
      </c>
      <c r="J1" s="12" t="s">
        <v>19</v>
      </c>
      <c r="L1" s="3" t="s">
        <v>3</v>
      </c>
      <c r="M1" s="12" t="s">
        <v>16</v>
      </c>
      <c r="N1" s="12" t="s">
        <v>20</v>
      </c>
      <c r="O1" s="12"/>
      <c r="P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H1" s="17"/>
      <c r="AJ1" s="12"/>
      <c r="AK1" s="12"/>
      <c r="AL1" s="12"/>
      <c r="AM1" s="12"/>
      <c r="AN1" s="12"/>
      <c r="AO1" s="12"/>
    </row>
    <row r="2" spans="1:34" ht="12.75">
      <c r="A2" s="18">
        <v>0</v>
      </c>
      <c r="B2" s="19">
        <v>0</v>
      </c>
      <c r="C2" s="13">
        <v>0</v>
      </c>
      <c r="E2" s="18">
        <v>0</v>
      </c>
      <c r="F2" s="15">
        <f>C2*2/3</f>
        <v>0</v>
      </c>
      <c r="G2" s="13">
        <v>0</v>
      </c>
      <c r="I2" s="13">
        <f>C2+G2</f>
        <v>0</v>
      </c>
      <c r="J2" s="13">
        <f>I2*$U$6</f>
        <v>0</v>
      </c>
      <c r="L2" s="4">
        <v>880995</v>
      </c>
      <c r="M2" s="13">
        <f>I2*L2</f>
        <v>0</v>
      </c>
      <c r="N2" s="13">
        <f>J2*L2</f>
        <v>0</v>
      </c>
      <c r="Q2" s="13" t="s">
        <v>15</v>
      </c>
      <c r="U2" s="29">
        <f>14459.7174*1000000</f>
        <v>14459717400</v>
      </c>
      <c r="AH2" s="20"/>
    </row>
    <row r="3" spans="1:34" ht="12.75">
      <c r="A3" s="18">
        <v>1</v>
      </c>
      <c r="B3" s="19">
        <v>0</v>
      </c>
      <c r="C3" s="13">
        <v>0</v>
      </c>
      <c r="E3" s="18">
        <v>1</v>
      </c>
      <c r="F3" s="15">
        <f aca="true" t="shared" si="0" ref="F3:F66">C3*2/3</f>
        <v>0</v>
      </c>
      <c r="G3" s="13">
        <v>0</v>
      </c>
      <c r="I3" s="13">
        <f aca="true" t="shared" si="1" ref="I3:I66">C3+G3</f>
        <v>0</v>
      </c>
      <c r="J3" s="13">
        <f aca="true" t="shared" si="2" ref="J3:J66">I3*$U$6</f>
        <v>0</v>
      </c>
      <c r="L3" s="4">
        <v>893383</v>
      </c>
      <c r="M3" s="13">
        <f aca="true" t="shared" si="3" ref="M3:M66">I3*L3</f>
        <v>0</v>
      </c>
      <c r="N3" s="13">
        <f aca="true" t="shared" si="4" ref="N3:N66">J3*L3</f>
        <v>0</v>
      </c>
      <c r="AH3" s="20"/>
    </row>
    <row r="4" spans="1:48" ht="12.75">
      <c r="A4" s="18">
        <v>2</v>
      </c>
      <c r="B4" s="19">
        <v>0</v>
      </c>
      <c r="C4" s="13">
        <v>0</v>
      </c>
      <c r="E4" s="18">
        <v>2</v>
      </c>
      <c r="F4" s="15">
        <f t="shared" si="0"/>
        <v>0</v>
      </c>
      <c r="G4" s="13">
        <v>0</v>
      </c>
      <c r="I4" s="13">
        <f t="shared" si="1"/>
        <v>0</v>
      </c>
      <c r="J4" s="13">
        <f t="shared" si="2"/>
        <v>0</v>
      </c>
      <c r="L4" s="4">
        <v>899582</v>
      </c>
      <c r="M4" s="13">
        <f t="shared" si="3"/>
        <v>0</v>
      </c>
      <c r="N4" s="13">
        <f t="shared" si="4"/>
        <v>0</v>
      </c>
      <c r="Q4" s="13" t="s">
        <v>17</v>
      </c>
      <c r="U4" s="27">
        <v>291680000000</v>
      </c>
      <c r="AF4" s="21"/>
      <c r="AH4" s="20"/>
      <c r="AV4" s="22"/>
    </row>
    <row r="5" spans="1:34" ht="12.75">
      <c r="A5" s="18">
        <v>3</v>
      </c>
      <c r="B5" s="19">
        <v>0</v>
      </c>
      <c r="C5" s="13">
        <v>0</v>
      </c>
      <c r="E5" s="18">
        <v>3</v>
      </c>
      <c r="F5" s="15">
        <f t="shared" si="0"/>
        <v>0</v>
      </c>
      <c r="G5" s="13">
        <v>0</v>
      </c>
      <c r="I5" s="13">
        <f t="shared" si="1"/>
        <v>0</v>
      </c>
      <c r="J5" s="13">
        <f t="shared" si="2"/>
        <v>0</v>
      </c>
      <c r="L5" s="4">
        <v>900111</v>
      </c>
      <c r="M5" s="13">
        <f t="shared" si="3"/>
        <v>0</v>
      </c>
      <c r="N5" s="13">
        <f t="shared" si="4"/>
        <v>0</v>
      </c>
      <c r="AH5" s="20"/>
    </row>
    <row r="6" spans="1:48" ht="12.75">
      <c r="A6" s="18">
        <v>4</v>
      </c>
      <c r="B6" s="19">
        <v>0</v>
      </c>
      <c r="C6" s="13">
        <v>0</v>
      </c>
      <c r="E6" s="18">
        <v>4</v>
      </c>
      <c r="F6" s="15">
        <f t="shared" si="0"/>
        <v>0</v>
      </c>
      <c r="G6" s="13">
        <v>0</v>
      </c>
      <c r="I6" s="13">
        <f t="shared" si="1"/>
        <v>0</v>
      </c>
      <c r="J6" s="13">
        <f t="shared" si="2"/>
        <v>0</v>
      </c>
      <c r="L6" s="4">
        <v>895498</v>
      </c>
      <c r="M6" s="13">
        <f t="shared" si="3"/>
        <v>0</v>
      </c>
      <c r="N6" s="13">
        <f t="shared" si="4"/>
        <v>0</v>
      </c>
      <c r="Q6" s="13" t="s">
        <v>4</v>
      </c>
      <c r="U6" s="13">
        <f>U2/U4</f>
        <v>0.049573907707076245</v>
      </c>
      <c r="AH6" s="20"/>
      <c r="AV6" s="23"/>
    </row>
    <row r="7" spans="1:34" ht="12.75">
      <c r="A7" s="18">
        <v>5</v>
      </c>
      <c r="B7" s="19">
        <v>0</v>
      </c>
      <c r="C7" s="13">
        <v>0</v>
      </c>
      <c r="E7" s="18">
        <v>5</v>
      </c>
      <c r="F7" s="15">
        <f t="shared" si="0"/>
        <v>0</v>
      </c>
      <c r="G7" s="13">
        <v>0</v>
      </c>
      <c r="I7" s="13">
        <f t="shared" si="1"/>
        <v>0</v>
      </c>
      <c r="J7" s="13">
        <f t="shared" si="2"/>
        <v>0</v>
      </c>
      <c r="L7" s="4">
        <v>886263</v>
      </c>
      <c r="M7" s="13">
        <f t="shared" si="3"/>
        <v>0</v>
      </c>
      <c r="N7" s="13">
        <f t="shared" si="4"/>
        <v>0</v>
      </c>
      <c r="AH7" s="20"/>
    </row>
    <row r="8" spans="1:34" ht="12.75">
      <c r="A8" s="18">
        <v>6</v>
      </c>
      <c r="B8" s="19">
        <v>0</v>
      </c>
      <c r="C8" s="13">
        <v>0</v>
      </c>
      <c r="E8" s="18">
        <v>6</v>
      </c>
      <c r="F8" s="15">
        <f t="shared" si="0"/>
        <v>0</v>
      </c>
      <c r="G8" s="13">
        <v>0</v>
      </c>
      <c r="I8" s="13">
        <f t="shared" si="1"/>
        <v>0</v>
      </c>
      <c r="J8" s="13">
        <f t="shared" si="2"/>
        <v>0</v>
      </c>
      <c r="L8" s="4">
        <v>872931</v>
      </c>
      <c r="M8" s="13">
        <f t="shared" si="3"/>
        <v>0</v>
      </c>
      <c r="N8" s="13">
        <f t="shared" si="4"/>
        <v>0</v>
      </c>
      <c r="AH8" s="20"/>
    </row>
    <row r="9" spans="1:34" ht="12.75">
      <c r="A9" s="18">
        <v>7</v>
      </c>
      <c r="B9" s="19">
        <v>0</v>
      </c>
      <c r="C9" s="13">
        <v>0</v>
      </c>
      <c r="E9" s="18">
        <v>7</v>
      </c>
      <c r="F9" s="15">
        <f t="shared" si="0"/>
        <v>0</v>
      </c>
      <c r="G9" s="13">
        <v>0</v>
      </c>
      <c r="I9" s="13">
        <f t="shared" si="1"/>
        <v>0</v>
      </c>
      <c r="J9" s="13">
        <f t="shared" si="2"/>
        <v>0</v>
      </c>
      <c r="L9" s="4">
        <v>856022</v>
      </c>
      <c r="M9" s="13">
        <f t="shared" si="3"/>
        <v>0</v>
      </c>
      <c r="N9" s="13">
        <f t="shared" si="4"/>
        <v>0</v>
      </c>
      <c r="AH9" s="20"/>
    </row>
    <row r="10" spans="1:34" ht="12.75">
      <c r="A10" s="18">
        <v>8</v>
      </c>
      <c r="B10" s="24">
        <v>0</v>
      </c>
      <c r="C10" s="13">
        <v>0.9371235379949746</v>
      </c>
      <c r="E10" s="18">
        <v>8</v>
      </c>
      <c r="F10" s="15">
        <f t="shared" si="0"/>
        <v>0.6247490253299831</v>
      </c>
      <c r="G10" s="13">
        <v>0.05895513522506919</v>
      </c>
      <c r="I10" s="13">
        <f t="shared" si="1"/>
        <v>0.9960786732200438</v>
      </c>
      <c r="J10" s="13">
        <f t="shared" si="2"/>
        <v>0.04937951221519741</v>
      </c>
      <c r="L10" s="4">
        <v>836063</v>
      </c>
      <c r="M10" s="13">
        <f t="shared" si="3"/>
        <v>832784.5237683695</v>
      </c>
      <c r="N10" s="13">
        <f t="shared" si="4"/>
        <v>41284.38312117459</v>
      </c>
      <c r="AH10" s="20"/>
    </row>
    <row r="11" spans="1:34" ht="12.75">
      <c r="A11" s="18">
        <v>9</v>
      </c>
      <c r="B11" s="24">
        <v>0</v>
      </c>
      <c r="C11" s="13">
        <v>3.150110138486291</v>
      </c>
      <c r="E11" s="18">
        <v>9</v>
      </c>
      <c r="F11" s="15">
        <f t="shared" si="0"/>
        <v>2.1000734256575275</v>
      </c>
      <c r="G11" s="13">
        <v>0.4222723098518327</v>
      </c>
      <c r="I11" s="13">
        <f t="shared" si="1"/>
        <v>3.5723824483381237</v>
      </c>
      <c r="J11" s="13">
        <f t="shared" si="2"/>
        <v>0.1770969577882932</v>
      </c>
      <c r="L11" s="4">
        <v>813576</v>
      </c>
      <c r="M11" s="13">
        <f t="shared" si="3"/>
        <v>2906404.6227891375</v>
      </c>
      <c r="N11" s="13">
        <f t="shared" si="4"/>
        <v>144081.83452956844</v>
      </c>
      <c r="AH11" s="20"/>
    </row>
    <row r="12" spans="1:34" ht="12.75">
      <c r="A12" s="18">
        <v>10</v>
      </c>
      <c r="B12" s="24">
        <v>3.634176</v>
      </c>
      <c r="C12" s="13">
        <v>7.646861224889971</v>
      </c>
      <c r="E12" s="18">
        <v>10</v>
      </c>
      <c r="F12" s="15">
        <f t="shared" si="0"/>
        <v>5.097907483259981</v>
      </c>
      <c r="G12" s="13">
        <v>0.7007326786662711</v>
      </c>
      <c r="I12" s="13">
        <f t="shared" si="1"/>
        <v>8.347593903556241</v>
      </c>
      <c r="J12" s="13">
        <f t="shared" si="2"/>
        <v>0.41382284975104944</v>
      </c>
      <c r="L12" s="4">
        <v>788781</v>
      </c>
      <c r="M12" s="13">
        <f t="shared" si="3"/>
        <v>6584423.4668409955</v>
      </c>
      <c r="N12" s="13">
        <f t="shared" si="4"/>
        <v>326415.60124948254</v>
      </c>
      <c r="AH12" s="20"/>
    </row>
    <row r="13" spans="1:34" ht="12.75">
      <c r="A13" s="18">
        <v>11</v>
      </c>
      <c r="B13" s="24">
        <v>10.87395</v>
      </c>
      <c r="C13" s="13">
        <v>11.32736346272378</v>
      </c>
      <c r="E13" s="18">
        <v>11</v>
      </c>
      <c r="F13" s="15">
        <f t="shared" si="0"/>
        <v>7.551575641815853</v>
      </c>
      <c r="G13" s="13">
        <v>1.2971410856111476</v>
      </c>
      <c r="I13" s="13">
        <f t="shared" si="1"/>
        <v>12.624504548334928</v>
      </c>
      <c r="J13" s="13">
        <f t="shared" si="2"/>
        <v>0.62584602332672</v>
      </c>
      <c r="L13" s="4">
        <v>761896</v>
      </c>
      <c r="M13" s="13">
        <f t="shared" si="3"/>
        <v>9618559.517358188</v>
      </c>
      <c r="N13" s="13">
        <f t="shared" si="4"/>
        <v>476829.58178853465</v>
      </c>
      <c r="AH13" s="20"/>
    </row>
    <row r="14" spans="1:34" ht="12.75">
      <c r="A14" s="18">
        <v>12</v>
      </c>
      <c r="B14" s="24">
        <v>18.05083</v>
      </c>
      <c r="C14" s="13">
        <v>19.870274507355454</v>
      </c>
      <c r="E14" s="18">
        <v>12</v>
      </c>
      <c r="F14" s="15">
        <f t="shared" si="0"/>
        <v>13.246849671570303</v>
      </c>
      <c r="G14" s="13">
        <v>6.019942530308526</v>
      </c>
      <c r="I14" s="13">
        <f t="shared" si="1"/>
        <v>25.89021703766398</v>
      </c>
      <c r="J14" s="13">
        <f t="shared" si="2"/>
        <v>1.2834792299413271</v>
      </c>
      <c r="L14" s="4">
        <v>734962</v>
      </c>
      <c r="M14" s="13">
        <f t="shared" si="3"/>
        <v>19028325.694435593</v>
      </c>
      <c r="N14" s="13">
        <f t="shared" si="4"/>
        <v>943308.4617961376</v>
      </c>
      <c r="AH14" s="20"/>
    </row>
    <row r="15" spans="1:34" ht="12.75">
      <c r="A15" s="18">
        <v>13</v>
      </c>
      <c r="B15" s="24">
        <v>15.85024</v>
      </c>
      <c r="C15" s="13">
        <v>41.95924694963191</v>
      </c>
      <c r="E15" s="18">
        <v>13</v>
      </c>
      <c r="F15" s="15">
        <f t="shared" si="0"/>
        <v>27.972831299754606</v>
      </c>
      <c r="G15" s="13">
        <v>8.946306563554934</v>
      </c>
      <c r="I15" s="13">
        <f t="shared" si="1"/>
        <v>50.905553513186845</v>
      </c>
      <c r="J15" s="13">
        <f t="shared" si="2"/>
        <v>2.5235872116403555</v>
      </c>
      <c r="L15" s="4">
        <v>709101</v>
      </c>
      <c r="M15" s="13">
        <f t="shared" si="3"/>
        <v>36097178.901754305</v>
      </c>
      <c r="N15" s="13">
        <f t="shared" si="4"/>
        <v>1789478.2153613877</v>
      </c>
      <c r="AH15" s="20"/>
    </row>
    <row r="16" spans="1:34" ht="12.75">
      <c r="A16" s="18">
        <v>14</v>
      </c>
      <c r="B16" s="24">
        <v>36.08636</v>
      </c>
      <c r="C16" s="13">
        <v>144.74571050089247</v>
      </c>
      <c r="E16" s="18">
        <v>14</v>
      </c>
      <c r="F16" s="15">
        <f t="shared" si="0"/>
        <v>96.49714033392831</v>
      </c>
      <c r="G16" s="13">
        <v>98.16863328603176</v>
      </c>
      <c r="I16" s="13">
        <f t="shared" si="1"/>
        <v>242.91434378692423</v>
      </c>
      <c r="J16" s="13">
        <f t="shared" si="2"/>
        <v>12.042213259617972</v>
      </c>
      <c r="L16" s="4">
        <v>683934</v>
      </c>
      <c r="M16" s="13">
        <f t="shared" si="3"/>
        <v>166137378.80356625</v>
      </c>
      <c r="N16" s="13">
        <f t="shared" si="4"/>
        <v>8236079.083503558</v>
      </c>
      <c r="AH16" s="20"/>
    </row>
    <row r="17" spans="1:34" ht="12.75">
      <c r="A17" s="18">
        <v>15</v>
      </c>
      <c r="B17" s="24">
        <v>104.4423</v>
      </c>
      <c r="C17" s="13">
        <v>296.7288993217329</v>
      </c>
      <c r="E17" s="18">
        <v>15</v>
      </c>
      <c r="F17" s="15">
        <f t="shared" si="0"/>
        <v>197.8192662144886</v>
      </c>
      <c r="G17" s="13">
        <v>185.6809046095449</v>
      </c>
      <c r="I17" s="13">
        <f t="shared" si="1"/>
        <v>482.4098039312778</v>
      </c>
      <c r="J17" s="13">
        <f t="shared" si="2"/>
        <v>23.914939097077912</v>
      </c>
      <c r="L17" s="4">
        <v>657898</v>
      </c>
      <c r="M17" s="13">
        <f t="shared" si="3"/>
        <v>317376445.1867798</v>
      </c>
      <c r="N17" s="13">
        <f t="shared" si="4"/>
        <v>15733590.602089364</v>
      </c>
      <c r="AH17" s="20"/>
    </row>
    <row r="18" spans="1:34" ht="12.75">
      <c r="A18" s="18">
        <v>16</v>
      </c>
      <c r="B18" s="24">
        <v>442.2644</v>
      </c>
      <c r="C18" s="13">
        <v>545.2450524413249</v>
      </c>
      <c r="E18" s="18">
        <v>16</v>
      </c>
      <c r="F18" s="15">
        <f t="shared" si="0"/>
        <v>363.49670162754995</v>
      </c>
      <c r="G18" s="13">
        <v>525.5358669913326</v>
      </c>
      <c r="I18" s="13">
        <f t="shared" si="1"/>
        <v>1070.7809194326574</v>
      </c>
      <c r="J18" s="13">
        <f t="shared" si="2"/>
        <v>53.082794474452804</v>
      </c>
      <c r="L18" s="4">
        <v>631251</v>
      </c>
      <c r="M18" s="13">
        <f t="shared" si="3"/>
        <v>675931526.1727844</v>
      </c>
      <c r="N18" s="13">
        <f t="shared" si="4"/>
        <v>33508567.094792806</v>
      </c>
      <c r="AH18" s="20"/>
    </row>
    <row r="19" spans="1:34" ht="12.75">
      <c r="A19" s="18">
        <v>17</v>
      </c>
      <c r="B19" s="24">
        <v>716.9283</v>
      </c>
      <c r="C19" s="13">
        <v>818.7822896736391</v>
      </c>
      <c r="E19" s="18">
        <v>17</v>
      </c>
      <c r="F19" s="15">
        <f t="shared" si="0"/>
        <v>545.854859782426</v>
      </c>
      <c r="G19" s="13">
        <v>834.7486023766432</v>
      </c>
      <c r="I19" s="13">
        <f t="shared" si="1"/>
        <v>1653.5308920502823</v>
      </c>
      <c r="J19" s="13">
        <f t="shared" si="2"/>
        <v>81.97198783330015</v>
      </c>
      <c r="L19" s="4">
        <v>605853</v>
      </c>
      <c r="M19" s="13">
        <f t="shared" si="3"/>
        <v>1001796651.5413396</v>
      </c>
      <c r="N19" s="13">
        <f t="shared" si="4"/>
        <v>49662974.744768396</v>
      </c>
      <c r="AH19" s="20"/>
    </row>
    <row r="20" spans="1:48" ht="12.75">
      <c r="A20" s="18">
        <v>18</v>
      </c>
      <c r="B20" s="24">
        <v>1035.749</v>
      </c>
      <c r="C20" s="13">
        <v>1301.1970521861456</v>
      </c>
      <c r="E20" s="18">
        <v>18</v>
      </c>
      <c r="F20" s="15">
        <f t="shared" si="0"/>
        <v>867.4647014574304</v>
      </c>
      <c r="G20" s="13">
        <v>1199.5702867979048</v>
      </c>
      <c r="I20" s="13">
        <f t="shared" si="1"/>
        <v>2500.76733898405</v>
      </c>
      <c r="J20" s="13">
        <f t="shared" si="2"/>
        <v>123.97280925966596</v>
      </c>
      <c r="L20" s="4">
        <v>582462</v>
      </c>
      <c r="M20" s="13">
        <f t="shared" si="3"/>
        <v>1456601945.7993279</v>
      </c>
      <c r="N20" s="13">
        <f t="shared" si="4"/>
        <v>72209450.42700356</v>
      </c>
      <c r="AH20" s="20"/>
      <c r="AV20" s="22"/>
    </row>
    <row r="21" spans="1:34" ht="12.75">
      <c r="A21" s="18">
        <v>19</v>
      </c>
      <c r="B21" s="24">
        <v>1212.953</v>
      </c>
      <c r="C21" s="13">
        <v>1880.8150291381774</v>
      </c>
      <c r="E21" s="18">
        <v>19</v>
      </c>
      <c r="F21" s="15">
        <f t="shared" si="0"/>
        <v>1253.8766860921182</v>
      </c>
      <c r="G21" s="13">
        <v>1709.0269099576078</v>
      </c>
      <c r="I21" s="13">
        <f t="shared" si="1"/>
        <v>3589.841939095785</v>
      </c>
      <c r="J21" s="13">
        <f t="shared" si="2"/>
        <v>177.96249297172608</v>
      </c>
      <c r="L21" s="4">
        <v>560497</v>
      </c>
      <c r="M21" s="13">
        <f t="shared" si="3"/>
        <v>2012095637.3373704</v>
      </c>
      <c r="N21" s="13">
        <f t="shared" si="4"/>
        <v>99747443.42317355</v>
      </c>
      <c r="AH21" s="20"/>
    </row>
    <row r="22" spans="1:34" ht="12.75">
      <c r="A22" s="18">
        <v>20</v>
      </c>
      <c r="B22" s="24">
        <v>2089.96</v>
      </c>
      <c r="C22" s="13">
        <v>2807.6010119412563</v>
      </c>
      <c r="E22" s="18">
        <v>20</v>
      </c>
      <c r="F22" s="15">
        <f t="shared" si="0"/>
        <v>1871.7340079608375</v>
      </c>
      <c r="G22" s="13">
        <v>2755.8827344659735</v>
      </c>
      <c r="I22" s="13">
        <f t="shared" si="1"/>
        <v>5563.48374640723</v>
      </c>
      <c r="J22" s="13">
        <f t="shared" si="2"/>
        <v>275.8036297742108</v>
      </c>
      <c r="L22" s="4">
        <v>538735</v>
      </c>
      <c r="M22" s="13">
        <f t="shared" si="3"/>
        <v>2997243416.120699</v>
      </c>
      <c r="N22" s="13">
        <f t="shared" si="4"/>
        <v>148585068.48640946</v>
      </c>
      <c r="AH22" s="20"/>
    </row>
    <row r="23" spans="1:34" ht="12.75">
      <c r="A23" s="18">
        <v>21</v>
      </c>
      <c r="B23" s="24">
        <v>3163.039</v>
      </c>
      <c r="C23" s="13">
        <v>3482.9749944041023</v>
      </c>
      <c r="E23" s="18">
        <v>21</v>
      </c>
      <c r="F23" s="15">
        <f t="shared" si="0"/>
        <v>2321.983329602735</v>
      </c>
      <c r="G23" s="13">
        <v>4363.181286639746</v>
      </c>
      <c r="I23" s="13">
        <f t="shared" si="1"/>
        <v>7846.156281043848</v>
      </c>
      <c r="J23" s="13">
        <f t="shared" si="2"/>
        <v>388.9646273317643</v>
      </c>
      <c r="L23" s="4">
        <v>517571</v>
      </c>
      <c r="M23" s="13">
        <f t="shared" si="3"/>
        <v>4060942952.5361457</v>
      </c>
      <c r="N23" s="13">
        <f t="shared" si="4"/>
        <v>201316811.13272858</v>
      </c>
      <c r="AH23" s="20"/>
    </row>
    <row r="24" spans="1:34" ht="12.75">
      <c r="A24" s="18">
        <v>22</v>
      </c>
      <c r="B24" s="24">
        <v>4547.412</v>
      </c>
      <c r="C24" s="13">
        <v>5034.194311557508</v>
      </c>
      <c r="E24" s="18">
        <v>22</v>
      </c>
      <c r="F24" s="15">
        <f t="shared" si="0"/>
        <v>3356.1295410383386</v>
      </c>
      <c r="G24" s="13">
        <v>6149.636758621735</v>
      </c>
      <c r="I24" s="13">
        <f t="shared" si="1"/>
        <v>11183.831070179243</v>
      </c>
      <c r="J24" s="13">
        <f t="shared" si="2"/>
        <v>554.4262092845976</v>
      </c>
      <c r="L24" s="4">
        <v>496375</v>
      </c>
      <c r="M24" s="13">
        <f t="shared" si="3"/>
        <v>5551374147.460222</v>
      </c>
      <c r="N24" s="13">
        <f t="shared" si="4"/>
        <v>275203309.63364214</v>
      </c>
      <c r="AH24" s="20"/>
    </row>
    <row r="25" spans="1:34" ht="12.75">
      <c r="A25" s="18">
        <v>23</v>
      </c>
      <c r="B25" s="24">
        <v>3875.42</v>
      </c>
      <c r="C25" s="13">
        <v>6262.735003608899</v>
      </c>
      <c r="E25" s="18">
        <v>23</v>
      </c>
      <c r="F25" s="15">
        <f t="shared" si="0"/>
        <v>4175.1566690725995</v>
      </c>
      <c r="G25" s="13">
        <v>7761.500739341107</v>
      </c>
      <c r="I25" s="13">
        <f t="shared" si="1"/>
        <v>14024.235742950006</v>
      </c>
      <c r="J25" s="13">
        <f t="shared" si="2"/>
        <v>695.2361683832835</v>
      </c>
      <c r="L25" s="4">
        <v>474768</v>
      </c>
      <c r="M25" s="13">
        <f t="shared" si="3"/>
        <v>6658258355.208888</v>
      </c>
      <c r="N25" s="13">
        <f t="shared" si="4"/>
        <v>330075885.19099474</v>
      </c>
      <c r="AH25" s="20"/>
    </row>
    <row r="26" spans="1:34" ht="12.75">
      <c r="A26" s="18">
        <v>24</v>
      </c>
      <c r="B26" s="24">
        <v>7611.679</v>
      </c>
      <c r="C26" s="13">
        <v>7999.219213783561</v>
      </c>
      <c r="E26" s="18">
        <v>24</v>
      </c>
      <c r="F26" s="15">
        <f t="shared" si="0"/>
        <v>5332.81280918904</v>
      </c>
      <c r="G26" s="13">
        <v>10061.450899486372</v>
      </c>
      <c r="I26" s="13">
        <f t="shared" si="1"/>
        <v>18060.67011326993</v>
      </c>
      <c r="J26" s="13">
        <f t="shared" si="2"/>
        <v>895.3379933231938</v>
      </c>
      <c r="L26" s="4">
        <v>453202</v>
      </c>
      <c r="M26" s="13">
        <f t="shared" si="3"/>
        <v>8185131816.674159</v>
      </c>
      <c r="N26" s="13">
        <f t="shared" si="4"/>
        <v>405768969.25005805</v>
      </c>
      <c r="AH26" s="20"/>
    </row>
    <row r="27" spans="1:34" ht="12.75">
      <c r="A27" s="18">
        <v>25</v>
      </c>
      <c r="B27" s="24">
        <v>7528.826</v>
      </c>
      <c r="C27" s="13">
        <v>10991.82086032594</v>
      </c>
      <c r="E27" s="18">
        <v>25</v>
      </c>
      <c r="F27" s="15">
        <f t="shared" si="0"/>
        <v>7327.880573550628</v>
      </c>
      <c r="G27" s="13">
        <v>12899.725195190278</v>
      </c>
      <c r="I27" s="13">
        <f t="shared" si="1"/>
        <v>23891.54605551622</v>
      </c>
      <c r="J27" s="13">
        <f t="shared" si="2"/>
        <v>1184.3972991355226</v>
      </c>
      <c r="L27" s="4">
        <v>432406</v>
      </c>
      <c r="M27" s="13">
        <f t="shared" si="3"/>
        <v>10330847863.681547</v>
      </c>
      <c r="N27" s="13">
        <f t="shared" si="4"/>
        <v>512140498.5299948</v>
      </c>
      <c r="AH27" s="20"/>
    </row>
    <row r="28" spans="1:34" ht="12.75">
      <c r="A28" s="18">
        <v>26</v>
      </c>
      <c r="B28" s="24">
        <v>10804.76</v>
      </c>
      <c r="C28" s="13">
        <v>11927.173662276116</v>
      </c>
      <c r="E28" s="18">
        <v>26</v>
      </c>
      <c r="F28" s="15">
        <f t="shared" si="0"/>
        <v>7951.449108184078</v>
      </c>
      <c r="G28" s="13">
        <v>13790.634921317302</v>
      </c>
      <c r="I28" s="13">
        <f t="shared" si="1"/>
        <v>25717.808583593418</v>
      </c>
      <c r="J28" s="13">
        <f t="shared" si="2"/>
        <v>1274.9322691513134</v>
      </c>
      <c r="L28" s="4">
        <v>412086</v>
      </c>
      <c r="M28" s="13">
        <f t="shared" si="3"/>
        <v>10597948867.978678</v>
      </c>
      <c r="N28" s="13">
        <f t="shared" si="4"/>
        <v>525381739.06548816</v>
      </c>
      <c r="AH28" s="20"/>
    </row>
    <row r="29" spans="1:34" ht="12.75">
      <c r="A29" s="18">
        <v>27</v>
      </c>
      <c r="B29" s="24">
        <v>18423.3</v>
      </c>
      <c r="C29" s="13">
        <v>12491.765337946792</v>
      </c>
      <c r="E29" s="18">
        <v>27</v>
      </c>
      <c r="F29" s="15">
        <f t="shared" si="0"/>
        <v>8327.843558631195</v>
      </c>
      <c r="G29" s="13">
        <v>15474.22219546465</v>
      </c>
      <c r="I29" s="13">
        <f t="shared" si="1"/>
        <v>27965.98753341144</v>
      </c>
      <c r="J29" s="13">
        <f t="shared" si="2"/>
        <v>1386.3832849185835</v>
      </c>
      <c r="L29" s="4">
        <v>393417</v>
      </c>
      <c r="M29" s="13">
        <f t="shared" si="3"/>
        <v>11002294917.432129</v>
      </c>
      <c r="N29" s="13">
        <f t="shared" si="4"/>
        <v>545426752.8028144</v>
      </c>
      <c r="AH29" s="20"/>
    </row>
    <row r="30" spans="1:34" ht="12.75">
      <c r="A30" s="18">
        <v>28</v>
      </c>
      <c r="B30" s="24">
        <v>9428.379</v>
      </c>
      <c r="C30" s="13">
        <v>13767.658143648865</v>
      </c>
      <c r="E30" s="18">
        <v>28</v>
      </c>
      <c r="F30" s="15">
        <f t="shared" si="0"/>
        <v>9178.438762432577</v>
      </c>
      <c r="G30" s="13">
        <v>15591.350199147686</v>
      </c>
      <c r="I30" s="13">
        <f t="shared" si="1"/>
        <v>29359.00834279655</v>
      </c>
      <c r="J30" s="13">
        <f t="shared" si="2"/>
        <v>1455.4407699570777</v>
      </c>
      <c r="L30" s="4">
        <v>377014</v>
      </c>
      <c r="M30" s="13">
        <f t="shared" si="3"/>
        <v>11068757171.351099</v>
      </c>
      <c r="N30" s="13">
        <f t="shared" si="4"/>
        <v>548721546.4445977</v>
      </c>
      <c r="AH30" s="20"/>
    </row>
    <row r="31" spans="1:34" ht="12.75">
      <c r="A31" s="18">
        <v>29</v>
      </c>
      <c r="B31" s="24">
        <v>9423.598</v>
      </c>
      <c r="C31" s="13">
        <v>14152.015957812051</v>
      </c>
      <c r="E31" s="18">
        <v>29</v>
      </c>
      <c r="F31" s="15">
        <f t="shared" si="0"/>
        <v>9434.677305208033</v>
      </c>
      <c r="G31" s="13">
        <v>16038.90981401289</v>
      </c>
      <c r="I31" s="13">
        <f t="shared" si="1"/>
        <v>30190.925771824943</v>
      </c>
      <c r="J31" s="13">
        <f t="shared" si="2"/>
        <v>1496.6821678036395</v>
      </c>
      <c r="L31" s="4">
        <v>362261</v>
      </c>
      <c r="M31" s="13">
        <f t="shared" si="3"/>
        <v>10936994961.027075</v>
      </c>
      <c r="N31" s="13">
        <f t="shared" si="4"/>
        <v>542189578.7907143</v>
      </c>
      <c r="AH31" s="20"/>
    </row>
    <row r="32" spans="1:34" ht="12.75">
      <c r="A32" s="18">
        <v>30</v>
      </c>
      <c r="B32" s="24">
        <v>11659.08</v>
      </c>
      <c r="C32" s="13">
        <v>16818.01731854408</v>
      </c>
      <c r="E32" s="18">
        <v>30</v>
      </c>
      <c r="F32" s="15">
        <f t="shared" si="0"/>
        <v>11212.011545696054</v>
      </c>
      <c r="G32" s="13">
        <v>16540.349067122315</v>
      </c>
      <c r="I32" s="13">
        <f t="shared" si="1"/>
        <v>33358.36638566639</v>
      </c>
      <c r="J32" s="13">
        <f t="shared" si="2"/>
        <v>1653.7045764618604</v>
      </c>
      <c r="L32" s="4">
        <v>347923</v>
      </c>
      <c r="M32" s="13">
        <f t="shared" si="3"/>
        <v>11606142908.000208</v>
      </c>
      <c r="N32" s="13">
        <f t="shared" si="4"/>
        <v>575361857.3563398</v>
      </c>
      <c r="AH32" s="20"/>
    </row>
    <row r="33" spans="1:34" ht="12.75">
      <c r="A33" s="18">
        <v>31</v>
      </c>
      <c r="B33" s="24">
        <v>13977.45</v>
      </c>
      <c r="C33" s="13">
        <v>18711.925572290424</v>
      </c>
      <c r="E33" s="18">
        <v>31</v>
      </c>
      <c r="F33" s="15">
        <f t="shared" si="0"/>
        <v>12474.617048193615</v>
      </c>
      <c r="G33" s="13">
        <v>16679.842487902206</v>
      </c>
      <c r="I33" s="13">
        <f t="shared" si="1"/>
        <v>35391.768060192626</v>
      </c>
      <c r="J33" s="13">
        <f t="shared" si="2"/>
        <v>1754.508243406238</v>
      </c>
      <c r="L33" s="4">
        <v>334229</v>
      </c>
      <c r="M33" s="13">
        <f t="shared" si="3"/>
        <v>11828955246.990122</v>
      </c>
      <c r="N33" s="13">
        <f t="shared" si="4"/>
        <v>586407535.6854235</v>
      </c>
      <c r="AH33" s="20"/>
    </row>
    <row r="34" spans="1:34" ht="12.75">
      <c r="A34" s="18">
        <v>32</v>
      </c>
      <c r="B34" s="24">
        <v>27868.21</v>
      </c>
      <c r="C34" s="13">
        <v>19109.267475437446</v>
      </c>
      <c r="E34" s="18">
        <v>32</v>
      </c>
      <c r="F34" s="15">
        <f t="shared" si="0"/>
        <v>12739.51165029163</v>
      </c>
      <c r="G34" s="13">
        <v>16024.338461412573</v>
      </c>
      <c r="I34" s="13">
        <f t="shared" si="1"/>
        <v>35133.60593685002</v>
      </c>
      <c r="J34" s="13">
        <f t="shared" si="2"/>
        <v>1741.710138130189</v>
      </c>
      <c r="L34" s="4">
        <v>320752</v>
      </c>
      <c r="M34" s="13">
        <f t="shared" si="3"/>
        <v>11269174371.456518</v>
      </c>
      <c r="N34" s="13">
        <f t="shared" si="4"/>
        <v>558657010.2255344</v>
      </c>
      <c r="AH34" s="20"/>
    </row>
    <row r="35" spans="1:34" ht="12.75">
      <c r="A35" s="18">
        <v>33</v>
      </c>
      <c r="B35" s="24">
        <v>14366.06</v>
      </c>
      <c r="C35" s="13">
        <v>23653.894879191932</v>
      </c>
      <c r="E35" s="18">
        <v>33</v>
      </c>
      <c r="F35" s="15">
        <f t="shared" si="0"/>
        <v>15769.26325279462</v>
      </c>
      <c r="G35" s="13">
        <v>17654.38279402545</v>
      </c>
      <c r="I35" s="13">
        <f t="shared" si="1"/>
        <v>41308.27767321738</v>
      </c>
      <c r="J35" s="13">
        <f t="shared" si="2"/>
        <v>2047.8127449103567</v>
      </c>
      <c r="L35" s="4">
        <v>307142</v>
      </c>
      <c r="M35" s="13">
        <f t="shared" si="3"/>
        <v>12687507021.107332</v>
      </c>
      <c r="N35" s="13">
        <f t="shared" si="4"/>
        <v>628969302.0972568</v>
      </c>
      <c r="AH35" s="20"/>
    </row>
    <row r="36" spans="1:34" ht="12.75">
      <c r="A36" s="18">
        <v>34</v>
      </c>
      <c r="B36" s="24">
        <v>13369.17</v>
      </c>
      <c r="C36" s="13">
        <v>24267.596409313013</v>
      </c>
      <c r="E36" s="18">
        <v>34</v>
      </c>
      <c r="F36" s="15">
        <f t="shared" si="0"/>
        <v>16178.397606208675</v>
      </c>
      <c r="G36" s="13">
        <v>16919.33487198177</v>
      </c>
      <c r="I36" s="13">
        <f t="shared" si="1"/>
        <v>41186.93128129478</v>
      </c>
      <c r="J36" s="13">
        <f t="shared" si="2"/>
        <v>2041.7971300765992</v>
      </c>
      <c r="L36" s="4">
        <v>293613</v>
      </c>
      <c r="M36" s="13">
        <f t="shared" si="3"/>
        <v>12093018454.294806</v>
      </c>
      <c r="N36" s="13">
        <f t="shared" si="4"/>
        <v>599498180.7531805</v>
      </c>
      <c r="AH36" s="20"/>
    </row>
    <row r="37" spans="1:34" ht="12.75">
      <c r="A37" s="18">
        <v>35</v>
      </c>
      <c r="B37" s="24">
        <v>25288.9</v>
      </c>
      <c r="C37" s="13">
        <v>21314.561778342286</v>
      </c>
      <c r="E37" s="18">
        <v>35</v>
      </c>
      <c r="F37" s="15">
        <f t="shared" si="0"/>
        <v>14209.70785222819</v>
      </c>
      <c r="G37" s="13">
        <v>16714.071144651272</v>
      </c>
      <c r="I37" s="13">
        <f t="shared" si="1"/>
        <v>38028.63292299356</v>
      </c>
      <c r="J37" s="13">
        <f t="shared" si="2"/>
        <v>1885.2279387507638</v>
      </c>
      <c r="L37" s="4">
        <v>280613</v>
      </c>
      <c r="M37" s="13">
        <f t="shared" si="3"/>
        <v>10671328770.41999</v>
      </c>
      <c r="N37" s="13">
        <f t="shared" si="4"/>
        <v>529019467.5766681</v>
      </c>
      <c r="AH37" s="20"/>
    </row>
    <row r="38" spans="1:34" ht="12.75">
      <c r="A38" s="18">
        <v>36</v>
      </c>
      <c r="B38" s="24">
        <v>16490.59</v>
      </c>
      <c r="C38" s="13">
        <v>21666.013352482038</v>
      </c>
      <c r="E38" s="18">
        <v>36</v>
      </c>
      <c r="F38" s="15">
        <f t="shared" si="0"/>
        <v>14444.008901654692</v>
      </c>
      <c r="G38" s="13">
        <v>19615.584776726017</v>
      </c>
      <c r="I38" s="13">
        <f t="shared" si="1"/>
        <v>41281.598129208054</v>
      </c>
      <c r="J38" s="13">
        <f t="shared" si="2"/>
        <v>2046.4901356579715</v>
      </c>
      <c r="L38" s="4">
        <v>267933</v>
      </c>
      <c r="M38" s="13">
        <f t="shared" si="3"/>
        <v>11060702431.553102</v>
      </c>
      <c r="N38" s="13">
        <f t="shared" si="4"/>
        <v>548322241.5172473</v>
      </c>
      <c r="AH38" s="20"/>
    </row>
    <row r="39" spans="1:34" ht="12.75">
      <c r="A39" s="18">
        <v>37</v>
      </c>
      <c r="B39" s="24">
        <v>15280.59</v>
      </c>
      <c r="C39" s="13">
        <v>20563.491856768025</v>
      </c>
      <c r="E39" s="18">
        <v>37</v>
      </c>
      <c r="F39" s="15">
        <f t="shared" si="0"/>
        <v>13708.994571178684</v>
      </c>
      <c r="G39" s="13">
        <v>20033.14050234187</v>
      </c>
      <c r="I39" s="13">
        <f t="shared" si="1"/>
        <v>40596.63235910989</v>
      </c>
      <c r="J39" s="13">
        <f t="shared" si="2"/>
        <v>2012.5337057886188</v>
      </c>
      <c r="L39" s="4">
        <v>255892</v>
      </c>
      <c r="M39" s="13">
        <f t="shared" si="3"/>
        <v>10388353447.637348</v>
      </c>
      <c r="N39" s="13">
        <f t="shared" si="4"/>
        <v>514991275.04166126</v>
      </c>
      <c r="AH39" s="20"/>
    </row>
    <row r="40" spans="1:34" ht="12.75">
      <c r="A40" s="18">
        <v>38</v>
      </c>
      <c r="B40" s="24">
        <v>17565.81</v>
      </c>
      <c r="C40" s="13">
        <v>24072.72793235928</v>
      </c>
      <c r="E40" s="18">
        <v>38</v>
      </c>
      <c r="F40" s="15">
        <f t="shared" si="0"/>
        <v>16048.48528823952</v>
      </c>
      <c r="G40" s="13">
        <v>22148.03455313792</v>
      </c>
      <c r="I40" s="13">
        <f t="shared" si="1"/>
        <v>46220.7624854972</v>
      </c>
      <c r="J40" s="13">
        <f t="shared" si="2"/>
        <v>2291.3438136067302</v>
      </c>
      <c r="L40" s="4">
        <v>244653</v>
      </c>
      <c r="M40" s="13">
        <f t="shared" si="3"/>
        <v>11308048204.364347</v>
      </c>
      <c r="N40" s="13">
        <f t="shared" si="4"/>
        <v>560584138.0303273</v>
      </c>
      <c r="AH40" s="20"/>
    </row>
    <row r="41" spans="1:34" ht="12.75">
      <c r="A41" s="18">
        <v>39</v>
      </c>
      <c r="B41" s="24">
        <v>11407.17</v>
      </c>
      <c r="C41" s="13">
        <v>25490.675213062936</v>
      </c>
      <c r="E41" s="18">
        <v>39</v>
      </c>
      <c r="F41" s="15">
        <f t="shared" si="0"/>
        <v>16993.78347537529</v>
      </c>
      <c r="G41" s="13">
        <v>22024.809939570023</v>
      </c>
      <c r="I41" s="13">
        <f t="shared" si="1"/>
        <v>47515.48515263296</v>
      </c>
      <c r="J41" s="13">
        <f t="shared" si="2"/>
        <v>2355.528275613578</v>
      </c>
      <c r="L41" s="4">
        <v>233940</v>
      </c>
      <c r="M41" s="13">
        <f t="shared" si="3"/>
        <v>11115772596.606955</v>
      </c>
      <c r="N41" s="13">
        <f t="shared" si="4"/>
        <v>551052284.7970405</v>
      </c>
      <c r="AH41" s="20"/>
    </row>
    <row r="42" spans="1:34" ht="12.75">
      <c r="A42" s="18">
        <v>40</v>
      </c>
      <c r="B42" s="24">
        <v>33665.57</v>
      </c>
      <c r="C42" s="13">
        <v>25881.018879385036</v>
      </c>
      <c r="E42" s="18">
        <v>40</v>
      </c>
      <c r="F42" s="15">
        <f t="shared" si="0"/>
        <v>17254.01258625669</v>
      </c>
      <c r="G42" s="13">
        <v>20459.15822717581</v>
      </c>
      <c r="I42" s="13">
        <f t="shared" si="1"/>
        <v>46340.17710656085</v>
      </c>
      <c r="J42" s="13">
        <f t="shared" si="2"/>
        <v>2297.263663010215</v>
      </c>
      <c r="L42" s="4">
        <v>223483</v>
      </c>
      <c r="M42" s="13">
        <f t="shared" si="3"/>
        <v>10356241800.305538</v>
      </c>
      <c r="N42" s="13">
        <f t="shared" si="4"/>
        <v>513399375.20051193</v>
      </c>
      <c r="AH42" s="20"/>
    </row>
    <row r="43" spans="1:34" ht="12.75">
      <c r="A43" s="18">
        <v>41</v>
      </c>
      <c r="B43" s="24">
        <v>11467.08</v>
      </c>
      <c r="C43" s="13">
        <v>24835.45235960788</v>
      </c>
      <c r="E43" s="18">
        <v>41</v>
      </c>
      <c r="F43" s="15">
        <f t="shared" si="0"/>
        <v>16556.968239738588</v>
      </c>
      <c r="G43" s="13">
        <v>17065.67890934296</v>
      </c>
      <c r="I43" s="13">
        <f t="shared" si="1"/>
        <v>41901.13126895084</v>
      </c>
      <c r="J43" s="13">
        <f t="shared" si="2"/>
        <v>2077.2028143490556</v>
      </c>
      <c r="L43" s="4">
        <v>213546</v>
      </c>
      <c r="M43" s="13">
        <f t="shared" si="3"/>
        <v>8947818977.959377</v>
      </c>
      <c r="N43" s="13">
        <f t="shared" si="4"/>
        <v>443578352.19298345</v>
      </c>
      <c r="AH43" s="20"/>
    </row>
    <row r="44" spans="1:34" ht="12.75">
      <c r="A44" s="18">
        <v>42</v>
      </c>
      <c r="B44" s="24">
        <v>17878.32</v>
      </c>
      <c r="C44" s="13">
        <v>21824.110870756518</v>
      </c>
      <c r="E44" s="18">
        <v>42</v>
      </c>
      <c r="F44" s="15">
        <f t="shared" si="0"/>
        <v>14549.407247171011</v>
      </c>
      <c r="G44" s="13">
        <v>14587.59340404084</v>
      </c>
      <c r="I44" s="13">
        <f t="shared" si="1"/>
        <v>36411.70427479736</v>
      </c>
      <c r="J44" s="13">
        <f t="shared" si="2"/>
        <v>1805.070467176158</v>
      </c>
      <c r="L44" s="4">
        <v>202735</v>
      </c>
      <c r="M44" s="13">
        <f t="shared" si="3"/>
        <v>7381926866.151043</v>
      </c>
      <c r="N44" s="13">
        <f t="shared" si="4"/>
        <v>365950961.1629584</v>
      </c>
      <c r="AH44" s="20"/>
    </row>
    <row r="45" spans="1:34" ht="12.75">
      <c r="A45" s="18">
        <v>43</v>
      </c>
      <c r="B45" s="24">
        <v>11237.11</v>
      </c>
      <c r="C45" s="13">
        <v>15744.925518944581</v>
      </c>
      <c r="E45" s="18">
        <v>43</v>
      </c>
      <c r="F45" s="15">
        <f t="shared" si="0"/>
        <v>10496.61701262972</v>
      </c>
      <c r="G45" s="13">
        <v>14405.021651204026</v>
      </c>
      <c r="I45" s="13">
        <f t="shared" si="1"/>
        <v>30149.947170148607</v>
      </c>
      <c r="J45" s="13">
        <f t="shared" si="2"/>
        <v>1494.6506983861716</v>
      </c>
      <c r="L45" s="4">
        <v>190395</v>
      </c>
      <c r="M45" s="13">
        <f t="shared" si="3"/>
        <v>5740399191.460444</v>
      </c>
      <c r="N45" s="13">
        <f t="shared" si="4"/>
        <v>284574019.7192351</v>
      </c>
      <c r="AH45" s="20"/>
    </row>
    <row r="46" spans="1:34" ht="12.75">
      <c r="A46" s="18">
        <v>44</v>
      </c>
      <c r="B46" s="24">
        <v>11836.92</v>
      </c>
      <c r="C46" s="13">
        <v>16806.060685503606</v>
      </c>
      <c r="E46" s="18">
        <v>44</v>
      </c>
      <c r="F46" s="15">
        <f t="shared" si="0"/>
        <v>11204.040457002404</v>
      </c>
      <c r="G46" s="13">
        <v>15079.190669568085</v>
      </c>
      <c r="I46" s="13">
        <f t="shared" si="1"/>
        <v>31885.25135507169</v>
      </c>
      <c r="J46" s="13">
        <f t="shared" si="2"/>
        <v>1580.6765078932517</v>
      </c>
      <c r="L46" s="4">
        <v>177255</v>
      </c>
      <c r="M46" s="13">
        <f t="shared" si="3"/>
        <v>5651820228.943233</v>
      </c>
      <c r="N46" s="13">
        <f t="shared" si="4"/>
        <v>280182814.40661836</v>
      </c>
      <c r="AH46" s="20"/>
    </row>
    <row r="47" spans="1:34" ht="12.75">
      <c r="A47" s="18">
        <v>45</v>
      </c>
      <c r="B47" s="24">
        <v>11858.11</v>
      </c>
      <c r="C47" s="13">
        <v>17738.74879726133</v>
      </c>
      <c r="E47" s="18">
        <v>45</v>
      </c>
      <c r="F47" s="15">
        <f t="shared" si="0"/>
        <v>11825.832531507554</v>
      </c>
      <c r="G47" s="13">
        <v>15568.611264183957</v>
      </c>
      <c r="I47" s="13">
        <f t="shared" si="1"/>
        <v>33307.36006144529</v>
      </c>
      <c r="J47" s="13">
        <f t="shared" si="2"/>
        <v>1651.175993652446</v>
      </c>
      <c r="L47" s="4">
        <v>164800</v>
      </c>
      <c r="M47" s="13">
        <f t="shared" si="3"/>
        <v>5489052938.1261835</v>
      </c>
      <c r="N47" s="13">
        <f t="shared" si="4"/>
        <v>272113803.7539231</v>
      </c>
      <c r="AH47" s="20"/>
    </row>
    <row r="48" spans="1:34" ht="12.75">
      <c r="A48" s="18">
        <v>46</v>
      </c>
      <c r="B48" s="24">
        <v>18948.28</v>
      </c>
      <c r="C48" s="13">
        <v>17638.263395186113</v>
      </c>
      <c r="E48" s="18">
        <v>46</v>
      </c>
      <c r="F48" s="15">
        <f t="shared" si="0"/>
        <v>11758.842263457409</v>
      </c>
      <c r="G48" s="13">
        <v>16051.58431918358</v>
      </c>
      <c r="I48" s="13">
        <f t="shared" si="1"/>
        <v>33689.847714369695</v>
      </c>
      <c r="J48" s="13">
        <f t="shared" si="2"/>
        <v>1670.1374012576168</v>
      </c>
      <c r="L48" s="4">
        <v>152858</v>
      </c>
      <c r="M48" s="13">
        <f t="shared" si="3"/>
        <v>5149762741.923122</v>
      </c>
      <c r="N48" s="13">
        <f t="shared" si="4"/>
        <v>255293862.8814368</v>
      </c>
      <c r="AH48" s="20"/>
    </row>
    <row r="49" spans="1:34" ht="12.75">
      <c r="A49" s="18">
        <v>47</v>
      </c>
      <c r="B49" s="24">
        <v>27376.78</v>
      </c>
      <c r="C49" s="13">
        <v>17306.047640081742</v>
      </c>
      <c r="E49" s="18">
        <v>47</v>
      </c>
      <c r="F49" s="15">
        <f t="shared" si="0"/>
        <v>11537.365093387829</v>
      </c>
      <c r="G49" s="13">
        <v>18413.878101434515</v>
      </c>
      <c r="I49" s="13">
        <f t="shared" si="1"/>
        <v>35719.92574151626</v>
      </c>
      <c r="J49" s="13">
        <f t="shared" si="2"/>
        <v>1770.776302013544</v>
      </c>
      <c r="L49" s="4">
        <v>141682</v>
      </c>
      <c r="M49" s="13">
        <f t="shared" si="3"/>
        <v>5060870518.909507</v>
      </c>
      <c r="N49" s="13">
        <f t="shared" si="4"/>
        <v>250887128.02188292</v>
      </c>
      <c r="AH49" s="20"/>
    </row>
    <row r="50" spans="1:34" ht="12.75">
      <c r="A50" s="18">
        <v>48</v>
      </c>
      <c r="B50" s="24">
        <v>12214.07</v>
      </c>
      <c r="C50" s="13">
        <v>18676.012070415905</v>
      </c>
      <c r="E50" s="18">
        <v>48</v>
      </c>
      <c r="F50" s="15">
        <f t="shared" si="0"/>
        <v>12450.674713610604</v>
      </c>
      <c r="G50" s="13">
        <v>15415.121223534745</v>
      </c>
      <c r="I50" s="13">
        <f t="shared" si="1"/>
        <v>34091.133293950654</v>
      </c>
      <c r="J50" s="13">
        <f t="shared" si="2"/>
        <v>1690.030695543944</v>
      </c>
      <c r="L50" s="4">
        <v>131585</v>
      </c>
      <c r="M50" s="13">
        <f t="shared" si="3"/>
        <v>4485881774.484497</v>
      </c>
      <c r="N50" s="13">
        <f t="shared" si="4"/>
        <v>222382689.07314986</v>
      </c>
      <c r="AH50" s="20"/>
    </row>
    <row r="51" spans="1:34" ht="12.75">
      <c r="A51" s="18">
        <v>49</v>
      </c>
      <c r="B51" s="24">
        <v>10240.13</v>
      </c>
      <c r="C51" s="13">
        <v>16729.27937328791</v>
      </c>
      <c r="E51" s="18">
        <v>49</v>
      </c>
      <c r="F51" s="15">
        <f t="shared" si="0"/>
        <v>11152.852915525275</v>
      </c>
      <c r="G51" s="13">
        <v>15899.31893197432</v>
      </c>
      <c r="I51" s="13">
        <f t="shared" si="1"/>
        <v>32628.598305262232</v>
      </c>
      <c r="J51" s="13">
        <f t="shared" si="2"/>
        <v>1617.5271209963344</v>
      </c>
      <c r="L51" s="4">
        <v>122533</v>
      </c>
      <c r="M51" s="13">
        <f t="shared" si="3"/>
        <v>3998080036.138697</v>
      </c>
      <c r="N51" s="13">
        <f t="shared" si="4"/>
        <v>198200450.71704385</v>
      </c>
      <c r="AH51" s="20"/>
    </row>
    <row r="52" spans="1:34" ht="12.75">
      <c r="A52" s="18">
        <v>50</v>
      </c>
      <c r="B52" s="24">
        <v>12825.29</v>
      </c>
      <c r="C52" s="13">
        <v>12970.895436106703</v>
      </c>
      <c r="E52" s="18">
        <v>50</v>
      </c>
      <c r="F52" s="15">
        <f t="shared" si="0"/>
        <v>8647.263624071134</v>
      </c>
      <c r="G52" s="13">
        <v>13865.654112217248</v>
      </c>
      <c r="I52" s="13">
        <f t="shared" si="1"/>
        <v>26836.54954832395</v>
      </c>
      <c r="J52" s="13">
        <f t="shared" si="2"/>
        <v>1330.3926304849901</v>
      </c>
      <c r="L52" s="4">
        <v>113895</v>
      </c>
      <c r="M52" s="13">
        <f t="shared" si="3"/>
        <v>3056548810.8063564</v>
      </c>
      <c r="N52" s="13">
        <f t="shared" si="4"/>
        <v>151525068.64908797</v>
      </c>
      <c r="AH52" s="20"/>
    </row>
    <row r="53" spans="1:34" ht="12.75">
      <c r="A53" s="18">
        <v>51</v>
      </c>
      <c r="B53" s="24">
        <v>11735.48</v>
      </c>
      <c r="C53" s="13">
        <v>11371.683309360007</v>
      </c>
      <c r="E53" s="18">
        <v>51</v>
      </c>
      <c r="F53" s="15">
        <f t="shared" si="0"/>
        <v>7581.122206240005</v>
      </c>
      <c r="G53" s="13">
        <v>14210.332167265255</v>
      </c>
      <c r="I53" s="13">
        <f t="shared" si="1"/>
        <v>25582.01547662526</v>
      </c>
      <c r="J53" s="13">
        <f t="shared" si="2"/>
        <v>1268.2004741992168</v>
      </c>
      <c r="L53" s="4">
        <v>105462</v>
      </c>
      <c r="M53" s="13">
        <f t="shared" si="3"/>
        <v>2697930516.195853</v>
      </c>
      <c r="N53" s="13">
        <f t="shared" si="4"/>
        <v>133746958.4099978</v>
      </c>
      <c r="AH53" s="20"/>
    </row>
    <row r="54" spans="1:34" ht="12.75">
      <c r="A54" s="18">
        <v>52</v>
      </c>
      <c r="B54" s="24">
        <v>7270.387</v>
      </c>
      <c r="C54" s="13">
        <v>11283.109387948289</v>
      </c>
      <c r="E54" s="18">
        <v>52</v>
      </c>
      <c r="F54" s="15">
        <f t="shared" si="0"/>
        <v>7522.072925298859</v>
      </c>
      <c r="G54" s="13">
        <v>15151.769775004632</v>
      </c>
      <c r="I54" s="13">
        <f t="shared" si="1"/>
        <v>26434.879162952922</v>
      </c>
      <c r="J54" s="13">
        <f t="shared" si="2"/>
        <v>1310.4802598719411</v>
      </c>
      <c r="L54" s="4">
        <v>99322</v>
      </c>
      <c r="M54" s="13">
        <f t="shared" si="3"/>
        <v>2625565068.2228103</v>
      </c>
      <c r="N54" s="13">
        <f t="shared" si="4"/>
        <v>130159520.37100095</v>
      </c>
      <c r="AH54" s="20"/>
    </row>
    <row r="55" spans="1:34" ht="12.75">
      <c r="A55" s="18">
        <v>53</v>
      </c>
      <c r="B55" s="24">
        <v>4970.65</v>
      </c>
      <c r="C55" s="13">
        <v>8766.590685824322</v>
      </c>
      <c r="E55" s="18">
        <v>53</v>
      </c>
      <c r="F55" s="15">
        <f t="shared" si="0"/>
        <v>5844.393790549548</v>
      </c>
      <c r="G55" s="13">
        <v>13818.32803089941</v>
      </c>
      <c r="I55" s="13">
        <f t="shared" si="1"/>
        <v>22584.918716723732</v>
      </c>
      <c r="J55" s="13">
        <f t="shared" si="2"/>
        <v>1119.6226760346813</v>
      </c>
      <c r="L55" s="4">
        <v>96337</v>
      </c>
      <c r="M55" s="13">
        <f t="shared" si="3"/>
        <v>2175763314.4130144</v>
      </c>
      <c r="N55" s="13">
        <f t="shared" si="4"/>
        <v>107861089.74115309</v>
      </c>
      <c r="AH55" s="20"/>
    </row>
    <row r="56" spans="1:34" ht="12.75">
      <c r="A56" s="18">
        <v>54</v>
      </c>
      <c r="B56" s="24">
        <v>10520.59</v>
      </c>
      <c r="C56" s="13">
        <v>7392.32386758851</v>
      </c>
      <c r="E56" s="18">
        <v>54</v>
      </c>
      <c r="F56" s="15">
        <f t="shared" si="0"/>
        <v>4928.215911725673</v>
      </c>
      <c r="G56" s="13">
        <v>13988.76668818228</v>
      </c>
      <c r="I56" s="13">
        <f t="shared" si="1"/>
        <v>21381.090555770792</v>
      </c>
      <c r="J56" s="13">
        <f t="shared" si="2"/>
        <v>1059.9442098884208</v>
      </c>
      <c r="L56" s="4">
        <v>95471</v>
      </c>
      <c r="M56" s="13">
        <f t="shared" si="3"/>
        <v>2041274096.4499934</v>
      </c>
      <c r="N56" s="13">
        <f t="shared" si="4"/>
        <v>101193933.66225742</v>
      </c>
      <c r="AH56" s="20"/>
    </row>
    <row r="57" spans="1:34" ht="12.75">
      <c r="A57" s="18">
        <v>55</v>
      </c>
      <c r="B57" s="24">
        <v>3903.587</v>
      </c>
      <c r="C57" s="13">
        <v>6769.195829541482</v>
      </c>
      <c r="E57" s="18">
        <v>55</v>
      </c>
      <c r="F57" s="15">
        <f t="shared" si="0"/>
        <v>4512.797219694322</v>
      </c>
      <c r="G57" s="13">
        <v>15805.36563394438</v>
      </c>
      <c r="I57" s="13">
        <f t="shared" si="1"/>
        <v>22574.561463485865</v>
      </c>
      <c r="J57" s="13">
        <f t="shared" si="2"/>
        <v>1119.1092265185682</v>
      </c>
      <c r="L57" s="4">
        <v>94774</v>
      </c>
      <c r="M57" s="13">
        <f t="shared" si="3"/>
        <v>2139481488.1404095</v>
      </c>
      <c r="N57" s="13">
        <f t="shared" si="4"/>
        <v>106062457.83407079</v>
      </c>
      <c r="AH57" s="20"/>
    </row>
    <row r="58" spans="1:34" ht="12.75">
      <c r="A58" s="18">
        <v>56</v>
      </c>
      <c r="B58" s="24">
        <v>5371.187</v>
      </c>
      <c r="C58" s="13">
        <v>5972.05706641422</v>
      </c>
      <c r="E58" s="18">
        <v>56</v>
      </c>
      <c r="F58" s="15">
        <f t="shared" si="0"/>
        <v>3981.3713776094796</v>
      </c>
      <c r="G58" s="13">
        <v>13915.360166320072</v>
      </c>
      <c r="I58" s="13">
        <f t="shared" si="1"/>
        <v>19887.41723273429</v>
      </c>
      <c r="J58" s="13">
        <f t="shared" si="2"/>
        <v>985.8969864276874</v>
      </c>
      <c r="L58" s="4">
        <v>94588</v>
      </c>
      <c r="M58" s="13">
        <f t="shared" si="3"/>
        <v>1881111021.209871</v>
      </c>
      <c r="N58" s="13">
        <f t="shared" si="4"/>
        <v>93254024.1522221</v>
      </c>
      <c r="AH58" s="20"/>
    </row>
    <row r="59" spans="1:34" ht="12.75">
      <c r="A59" s="18">
        <v>57</v>
      </c>
      <c r="B59" s="24">
        <v>4544.227</v>
      </c>
      <c r="C59" s="13">
        <v>4873.294812071239</v>
      </c>
      <c r="E59" s="18">
        <v>57</v>
      </c>
      <c r="F59" s="15">
        <f t="shared" si="0"/>
        <v>3248.8632080474927</v>
      </c>
      <c r="G59" s="13">
        <v>11518.310325883569</v>
      </c>
      <c r="I59" s="13">
        <f t="shared" si="1"/>
        <v>16391.605137954808</v>
      </c>
      <c r="J59" s="13">
        <f t="shared" si="2"/>
        <v>812.5959202798084</v>
      </c>
      <c r="L59" s="4">
        <v>93827</v>
      </c>
      <c r="M59" s="13">
        <f t="shared" si="3"/>
        <v>1537975135.2788858</v>
      </c>
      <c r="N59" s="13">
        <f t="shared" si="4"/>
        <v>76243437.41209358</v>
      </c>
      <c r="AH59" s="20"/>
    </row>
    <row r="60" spans="1:34" ht="12.75">
      <c r="A60" s="18">
        <v>58</v>
      </c>
      <c r="B60" s="24">
        <v>2805.391</v>
      </c>
      <c r="C60" s="13">
        <v>5295.292041204318</v>
      </c>
      <c r="E60" s="18">
        <v>58</v>
      </c>
      <c r="F60" s="15">
        <f t="shared" si="0"/>
        <v>3530.1946941362116</v>
      </c>
      <c r="G60" s="13">
        <v>12119.829766505074</v>
      </c>
      <c r="I60" s="13">
        <f t="shared" si="1"/>
        <v>17415.12180770939</v>
      </c>
      <c r="J60" s="13">
        <f t="shared" si="2"/>
        <v>863.3356412028762</v>
      </c>
      <c r="L60" s="4">
        <v>91738</v>
      </c>
      <c r="M60" s="13">
        <f t="shared" si="3"/>
        <v>1597628444.3956442</v>
      </c>
      <c r="N60" s="13">
        <f t="shared" si="4"/>
        <v>79200685.05266947</v>
      </c>
      <c r="AH60" s="20"/>
    </row>
    <row r="61" spans="1:34" ht="12.75">
      <c r="A61" s="18">
        <v>59</v>
      </c>
      <c r="B61" s="24">
        <v>5326.238</v>
      </c>
      <c r="C61" s="13">
        <v>4736.21367591142</v>
      </c>
      <c r="E61" s="18">
        <v>59</v>
      </c>
      <c r="F61" s="15">
        <f t="shared" si="0"/>
        <v>3157.4757839409467</v>
      </c>
      <c r="G61" s="13">
        <v>10243.34096249763</v>
      </c>
      <c r="I61" s="13">
        <f t="shared" si="1"/>
        <v>14979.55463840905</v>
      </c>
      <c r="J61" s="13">
        <f t="shared" si="2"/>
        <v>742.5950591375961</v>
      </c>
      <c r="L61" s="4">
        <v>88757</v>
      </c>
      <c r="M61" s="13">
        <f t="shared" si="3"/>
        <v>1329540331.0412722</v>
      </c>
      <c r="N61" s="13">
        <f t="shared" si="4"/>
        <v>65910509.66387562</v>
      </c>
      <c r="AH61" s="20"/>
    </row>
    <row r="62" spans="1:34" ht="12.75">
      <c r="A62" s="18">
        <v>60</v>
      </c>
      <c r="B62" s="24">
        <v>4912.242</v>
      </c>
      <c r="C62" s="13">
        <v>4132.846329290355</v>
      </c>
      <c r="E62" s="18">
        <v>60</v>
      </c>
      <c r="F62" s="15">
        <f t="shared" si="0"/>
        <v>2755.2308861935703</v>
      </c>
      <c r="G62" s="13">
        <v>7399.494260357296</v>
      </c>
      <c r="I62" s="13">
        <f t="shared" si="1"/>
        <v>11532.34058964765</v>
      </c>
      <c r="J62" s="13">
        <f t="shared" si="2"/>
        <v>571.7031880377618</v>
      </c>
      <c r="L62" s="4">
        <v>86163</v>
      </c>
      <c r="M62" s="13">
        <f t="shared" si="3"/>
        <v>993661062.2258105</v>
      </c>
      <c r="N62" s="13">
        <f t="shared" si="4"/>
        <v>49259661.790897675</v>
      </c>
      <c r="AH62" s="20"/>
    </row>
    <row r="63" spans="1:34" ht="12.75">
      <c r="A63" s="18">
        <v>61</v>
      </c>
      <c r="B63" s="24">
        <v>900.9999</v>
      </c>
      <c r="C63" s="13">
        <v>3531.829517285416</v>
      </c>
      <c r="E63" s="18">
        <v>61</v>
      </c>
      <c r="F63" s="15">
        <f t="shared" si="0"/>
        <v>2354.5530115236106</v>
      </c>
      <c r="G63" s="13">
        <v>6389.627764706193</v>
      </c>
      <c r="I63" s="13">
        <f t="shared" si="1"/>
        <v>9921.45728199161</v>
      </c>
      <c r="J63" s="13">
        <f t="shared" si="2"/>
        <v>491.84540761715164</v>
      </c>
      <c r="L63" s="4">
        <v>83807</v>
      </c>
      <c r="M63" s="13">
        <f t="shared" si="3"/>
        <v>831487570.4318708</v>
      </c>
      <c r="N63" s="13">
        <f t="shared" si="4"/>
        <v>41220088.07617063</v>
      </c>
      <c r="AH63" s="20"/>
    </row>
    <row r="64" spans="1:34" ht="12.75">
      <c r="A64" s="18">
        <v>62</v>
      </c>
      <c r="B64" s="24">
        <v>1504.836</v>
      </c>
      <c r="C64" s="13">
        <v>3011.5970655831356</v>
      </c>
      <c r="E64" s="18">
        <v>62</v>
      </c>
      <c r="F64" s="15">
        <f t="shared" si="0"/>
        <v>2007.7313770554238</v>
      </c>
      <c r="G64" s="13">
        <v>7231.282879184701</v>
      </c>
      <c r="I64" s="13">
        <f t="shared" si="1"/>
        <v>10242.879944767838</v>
      </c>
      <c r="J64" s="13">
        <f t="shared" si="2"/>
        <v>507.779585036583</v>
      </c>
      <c r="L64" s="4">
        <v>80773</v>
      </c>
      <c r="M64" s="13">
        <f t="shared" si="3"/>
        <v>827348141.7787325</v>
      </c>
      <c r="N64" s="13">
        <f t="shared" si="4"/>
        <v>41014880.42215992</v>
      </c>
      <c r="AH64" s="20"/>
    </row>
    <row r="65" spans="1:34" ht="12.75">
      <c r="A65" s="18">
        <v>63</v>
      </c>
      <c r="B65" s="24">
        <v>871.3925</v>
      </c>
      <c r="C65" s="13">
        <v>1795.8294643353483</v>
      </c>
      <c r="E65" s="18">
        <v>63</v>
      </c>
      <c r="F65" s="15">
        <f t="shared" si="0"/>
        <v>1197.2196428902323</v>
      </c>
      <c r="G65" s="13">
        <v>5346.228494885929</v>
      </c>
      <c r="I65" s="13">
        <f t="shared" si="1"/>
        <v>7142.057959221277</v>
      </c>
      <c r="J65" s="13">
        <f t="shared" si="2"/>
        <v>354.0597221090249</v>
      </c>
      <c r="L65" s="4">
        <v>76764</v>
      </c>
      <c r="M65" s="13">
        <f t="shared" si="3"/>
        <v>548252937.1816621</v>
      </c>
      <c r="N65" s="13">
        <f t="shared" si="4"/>
        <v>27179040.507977188</v>
      </c>
      <c r="AH65" s="20"/>
    </row>
    <row r="66" spans="1:34" ht="12.75">
      <c r="A66" s="18">
        <v>64</v>
      </c>
      <c r="B66" s="24">
        <v>2459.218</v>
      </c>
      <c r="C66" s="13">
        <v>1846.52210174055</v>
      </c>
      <c r="E66" s="18">
        <v>64</v>
      </c>
      <c r="F66" s="15">
        <f t="shared" si="0"/>
        <v>1231.0147344937</v>
      </c>
      <c r="G66" s="13">
        <v>5553.504385481905</v>
      </c>
      <c r="I66" s="13">
        <f t="shared" si="1"/>
        <v>7400.026487222455</v>
      </c>
      <c r="J66" s="13">
        <f t="shared" si="2"/>
        <v>366.8482301074856</v>
      </c>
      <c r="L66" s="4">
        <v>72128</v>
      </c>
      <c r="M66" s="13">
        <f t="shared" si="3"/>
        <v>533749110.47038126</v>
      </c>
      <c r="N66" s="13">
        <f t="shared" si="4"/>
        <v>26460029.141192723</v>
      </c>
      <c r="AH66" s="20"/>
    </row>
    <row r="67" spans="1:34" ht="12.75">
      <c r="A67" s="18">
        <v>65</v>
      </c>
      <c r="B67" s="24">
        <v>1862.928</v>
      </c>
      <c r="C67" s="13">
        <v>2159.01622550589</v>
      </c>
      <c r="E67" s="18">
        <v>65</v>
      </c>
      <c r="F67" s="15">
        <f aca="true" t="shared" si="5" ref="F67:F100">C67*2/3</f>
        <v>1439.3441503372599</v>
      </c>
      <c r="G67" s="13">
        <v>5823.925198959096</v>
      </c>
      <c r="I67" s="13">
        <f aca="true" t="shared" si="6" ref="I67:I100">C67+G67</f>
        <v>7982.941424464985</v>
      </c>
      <c r="J67" s="13">
        <f aca="true" t="shared" si="7" ref="J67:J82">I67*$U$6</f>
        <v>395.74560140742295</v>
      </c>
      <c r="L67" s="4">
        <v>67507</v>
      </c>
      <c r="M67" s="13">
        <f aca="true" t="shared" si="8" ref="M67:M82">I67*L67</f>
        <v>538904426.7413578</v>
      </c>
      <c r="N67" s="13">
        <f aca="true" t="shared" si="9" ref="N67:N82">J67*L67</f>
        <v>26715598.314210903</v>
      </c>
      <c r="AH67" s="20"/>
    </row>
    <row r="68" spans="1:34" ht="12.75">
      <c r="A68" s="18">
        <v>66</v>
      </c>
      <c r="B68" s="24">
        <v>357.3915</v>
      </c>
      <c r="C68" s="13">
        <v>1775.9572285633399</v>
      </c>
      <c r="E68" s="18">
        <v>66</v>
      </c>
      <c r="F68" s="15">
        <f t="shared" si="5"/>
        <v>1183.9714857088932</v>
      </c>
      <c r="G68" s="13">
        <v>5130.4017447660435</v>
      </c>
      <c r="I68" s="13">
        <f t="shared" si="6"/>
        <v>6906.358973329383</v>
      </c>
      <c r="J68" s="13">
        <f t="shared" si="7"/>
        <v>342.3752023357687</v>
      </c>
      <c r="L68" s="4">
        <v>62782</v>
      </c>
      <c r="M68" s="13">
        <f t="shared" si="8"/>
        <v>433595029.0635653</v>
      </c>
      <c r="N68" s="13">
        <f t="shared" si="9"/>
        <v>21494999.95304423</v>
      </c>
      <c r="AH68" s="20"/>
    </row>
    <row r="69" spans="1:34" ht="12.75">
      <c r="A69" s="18">
        <v>67</v>
      </c>
      <c r="B69" s="24">
        <v>3321.164</v>
      </c>
      <c r="C69" s="13">
        <v>1809.9557131292756</v>
      </c>
      <c r="E69" s="18">
        <v>67</v>
      </c>
      <c r="F69" s="15">
        <f t="shared" si="5"/>
        <v>1206.6371420861838</v>
      </c>
      <c r="G69" s="13">
        <v>4640.76873269883</v>
      </c>
      <c r="I69" s="13">
        <f t="shared" si="6"/>
        <v>6450.724445828106</v>
      </c>
      <c r="J69" s="13">
        <f t="shared" si="7"/>
        <v>319.7876183212631</v>
      </c>
      <c r="L69" s="4">
        <v>58320</v>
      </c>
      <c r="M69" s="13">
        <f t="shared" si="8"/>
        <v>376206249.6806951</v>
      </c>
      <c r="N69" s="13">
        <f t="shared" si="9"/>
        <v>18650013.900496066</v>
      </c>
      <c r="AH69" s="20"/>
    </row>
    <row r="70" spans="1:34" ht="12.75">
      <c r="A70" s="18">
        <v>68</v>
      </c>
      <c r="B70" s="24">
        <v>58.19057</v>
      </c>
      <c r="C70" s="13">
        <v>1800.9285007591984</v>
      </c>
      <c r="E70" s="18">
        <v>68</v>
      </c>
      <c r="F70" s="15">
        <f t="shared" si="5"/>
        <v>1200.6190005061324</v>
      </c>
      <c r="G70" s="13">
        <v>4781.7349634586135</v>
      </c>
      <c r="I70" s="13">
        <f t="shared" si="6"/>
        <v>6582.663464217812</v>
      </c>
      <c r="J70" s="13">
        <f t="shared" si="7"/>
        <v>326.3283510418766</v>
      </c>
      <c r="L70" s="4">
        <v>54371</v>
      </c>
      <c r="M70" s="13">
        <f t="shared" si="8"/>
        <v>357905995.21298665</v>
      </c>
      <c r="N70" s="13">
        <f t="shared" si="9"/>
        <v>17742798.774497874</v>
      </c>
      <c r="AH70" s="20"/>
    </row>
    <row r="71" spans="1:34" ht="12.75">
      <c r="A71" s="18">
        <v>69</v>
      </c>
      <c r="B71" s="24">
        <v>2862.344</v>
      </c>
      <c r="C71" s="13">
        <v>2162.093327918554</v>
      </c>
      <c r="E71" s="18">
        <v>69</v>
      </c>
      <c r="F71" s="15">
        <f t="shared" si="5"/>
        <v>1441.395551945703</v>
      </c>
      <c r="G71" s="13">
        <v>5288.74556656642</v>
      </c>
      <c r="I71" s="13">
        <f t="shared" si="6"/>
        <v>7450.838894484974</v>
      </c>
      <c r="J71" s="13">
        <f t="shared" si="7"/>
        <v>369.3671996954921</v>
      </c>
      <c r="L71" s="4">
        <v>50781</v>
      </c>
      <c r="M71" s="13">
        <f t="shared" si="8"/>
        <v>378361049.9008415</v>
      </c>
      <c r="N71" s="13">
        <f t="shared" si="9"/>
        <v>18756835.767736785</v>
      </c>
      <c r="AH71" s="20"/>
    </row>
    <row r="72" spans="1:34" ht="12.75">
      <c r="A72" s="18">
        <v>70</v>
      </c>
      <c r="B72" s="24">
        <v>2141.71</v>
      </c>
      <c r="C72" s="13">
        <v>1726.5811836447347</v>
      </c>
      <c r="E72" s="18">
        <v>70</v>
      </c>
      <c r="F72" s="15">
        <f t="shared" si="5"/>
        <v>1151.054122429823</v>
      </c>
      <c r="G72" s="13">
        <v>4491.805699229723</v>
      </c>
      <c r="I72" s="13">
        <f t="shared" si="6"/>
        <v>6218.386882874458</v>
      </c>
      <c r="J72" s="13">
        <f t="shared" si="7"/>
        <v>308.2697374185119</v>
      </c>
      <c r="L72" s="4">
        <v>47127</v>
      </c>
      <c r="M72" s="13">
        <f t="shared" si="8"/>
        <v>293053918.6292246</v>
      </c>
      <c r="N72" s="13">
        <f t="shared" si="9"/>
        <v>14527827.91532221</v>
      </c>
      <c r="AH72" s="20"/>
    </row>
    <row r="73" spans="1:34" ht="12.75">
      <c r="A73" s="18">
        <v>71</v>
      </c>
      <c r="B73" s="24">
        <v>836.731</v>
      </c>
      <c r="C73" s="13">
        <v>1528.0638172322003</v>
      </c>
      <c r="E73" s="18">
        <v>71</v>
      </c>
      <c r="F73" s="15">
        <f t="shared" si="5"/>
        <v>1018.7092114881335</v>
      </c>
      <c r="G73" s="13">
        <v>4131.069573964219</v>
      </c>
      <c r="I73" s="13">
        <f t="shared" si="6"/>
        <v>5659.133391196419</v>
      </c>
      <c r="J73" s="13">
        <f t="shared" si="7"/>
        <v>280.5453564372047</v>
      </c>
      <c r="L73" s="4">
        <v>43477</v>
      </c>
      <c r="M73" s="13">
        <f t="shared" si="8"/>
        <v>246042142.44904673</v>
      </c>
      <c r="N73" s="13">
        <f t="shared" si="9"/>
        <v>12197270.46182035</v>
      </c>
      <c r="AH73" s="20"/>
    </row>
    <row r="74" spans="1:34" ht="12.75">
      <c r="A74" s="18">
        <v>72</v>
      </c>
      <c r="B74" s="24">
        <v>414.4093</v>
      </c>
      <c r="C74" s="13">
        <v>1149.0491112305415</v>
      </c>
      <c r="E74" s="18">
        <v>72</v>
      </c>
      <c r="F74" s="15">
        <f t="shared" si="5"/>
        <v>766.032740820361</v>
      </c>
      <c r="G74" s="13">
        <v>4075.350422114201</v>
      </c>
      <c r="I74" s="13">
        <f t="shared" si="6"/>
        <v>5224.399533344743</v>
      </c>
      <c r="J74" s="13">
        <f t="shared" si="7"/>
        <v>258.9939002909245</v>
      </c>
      <c r="L74" s="4">
        <v>40029</v>
      </c>
      <c r="M74" s="13">
        <f t="shared" si="8"/>
        <v>209127488.9202567</v>
      </c>
      <c r="N74" s="13">
        <f t="shared" si="9"/>
        <v>10367266.834745416</v>
      </c>
      <c r="AH74" s="20"/>
    </row>
    <row r="75" spans="1:34" ht="12.75">
      <c r="A75" s="18">
        <v>73</v>
      </c>
      <c r="B75" s="24">
        <v>33.56549</v>
      </c>
      <c r="C75" s="13">
        <v>573.3841212671588</v>
      </c>
      <c r="E75" s="18">
        <v>73</v>
      </c>
      <c r="F75" s="15">
        <f t="shared" si="5"/>
        <v>382.2560808447725</v>
      </c>
      <c r="G75" s="13">
        <v>4093.1131489997565</v>
      </c>
      <c r="I75" s="13">
        <f t="shared" si="6"/>
        <v>4666.497270266916</v>
      </c>
      <c r="J75" s="13">
        <f t="shared" si="7"/>
        <v>231.33650499153532</v>
      </c>
      <c r="L75" s="4">
        <v>36837</v>
      </c>
      <c r="M75" s="13">
        <f t="shared" si="8"/>
        <v>171899759.94482237</v>
      </c>
      <c r="N75" s="13">
        <f t="shared" si="9"/>
        <v>8521742.834373187</v>
      </c>
      <c r="AH75" s="20"/>
    </row>
    <row r="76" spans="1:34" ht="12.75">
      <c r="A76" s="18">
        <v>74</v>
      </c>
      <c r="B76" s="24">
        <v>534.1904</v>
      </c>
      <c r="C76" s="13">
        <v>470.6035471952142</v>
      </c>
      <c r="E76" s="18">
        <v>74</v>
      </c>
      <c r="F76" s="15">
        <f t="shared" si="5"/>
        <v>313.7356981301428</v>
      </c>
      <c r="G76" s="13">
        <v>3032.527114745293</v>
      </c>
      <c r="I76" s="13">
        <f t="shared" si="6"/>
        <v>3503.1306619405073</v>
      </c>
      <c r="J76" s="13">
        <f t="shared" si="7"/>
        <v>173.66387612086763</v>
      </c>
      <c r="L76" s="4">
        <v>33838</v>
      </c>
      <c r="M76" s="13">
        <f t="shared" si="8"/>
        <v>118538935.33874288</v>
      </c>
      <c r="N76" s="13">
        <f t="shared" si="9"/>
        <v>5876438.240177919</v>
      </c>
      <c r="AH76" s="20"/>
    </row>
    <row r="77" spans="1:34" ht="12.75">
      <c r="A77" s="18">
        <v>75</v>
      </c>
      <c r="B77" s="24">
        <v>651.0667</v>
      </c>
      <c r="C77" s="13">
        <v>428.58903148924014</v>
      </c>
      <c r="E77" s="18">
        <v>75</v>
      </c>
      <c r="F77" s="15">
        <f t="shared" si="5"/>
        <v>285.72602099282676</v>
      </c>
      <c r="G77" s="13">
        <v>2926.154046920339</v>
      </c>
      <c r="I77" s="13">
        <f t="shared" si="6"/>
        <v>3354.7430784095795</v>
      </c>
      <c r="J77" s="13">
        <f t="shared" si="7"/>
        <v>166.30772375002934</v>
      </c>
      <c r="L77" s="4">
        <v>30951</v>
      </c>
      <c r="M77" s="13">
        <f t="shared" si="8"/>
        <v>103832653.0198549</v>
      </c>
      <c r="N77" s="13">
        <f t="shared" si="9"/>
        <v>5147390.357787158</v>
      </c>
      <c r="AH77" s="20"/>
    </row>
    <row r="78" spans="1:34" ht="12.75">
      <c r="A78" s="18">
        <v>76</v>
      </c>
      <c r="B78" s="24">
        <v>0</v>
      </c>
      <c r="C78" s="13">
        <v>321.51485286866927</v>
      </c>
      <c r="E78" s="18">
        <v>76</v>
      </c>
      <c r="F78" s="15">
        <f t="shared" si="5"/>
        <v>214.3432352457795</v>
      </c>
      <c r="G78" s="13">
        <v>2096.419645969454</v>
      </c>
      <c r="I78" s="13">
        <f t="shared" si="6"/>
        <v>2417.934498838123</v>
      </c>
      <c r="J78" s="13">
        <f t="shared" si="7"/>
        <v>119.86646168715677</v>
      </c>
      <c r="L78" s="4">
        <v>28233</v>
      </c>
      <c r="M78" s="13">
        <f t="shared" si="8"/>
        <v>68265544.70569673</v>
      </c>
      <c r="N78" s="13">
        <f t="shared" si="9"/>
        <v>3384189.812813497</v>
      </c>
      <c r="AH78" s="20"/>
    </row>
    <row r="79" spans="1:34" ht="12.75">
      <c r="A79" s="18">
        <v>77</v>
      </c>
      <c r="B79" s="24">
        <v>0</v>
      </c>
      <c r="C79" s="13">
        <v>178.24504679172836</v>
      </c>
      <c r="E79" s="18">
        <v>77</v>
      </c>
      <c r="F79" s="15">
        <f t="shared" si="5"/>
        <v>118.83003119448557</v>
      </c>
      <c r="G79" s="13">
        <v>1115.5802957048802</v>
      </c>
      <c r="I79" s="13">
        <f t="shared" si="6"/>
        <v>1293.8253424966085</v>
      </c>
      <c r="J79" s="13">
        <f t="shared" si="7"/>
        <v>64.13997811800319</v>
      </c>
      <c r="L79" s="4">
        <v>25460</v>
      </c>
      <c r="M79" s="13">
        <f t="shared" si="8"/>
        <v>32940793.219963655</v>
      </c>
      <c r="N79" s="13">
        <f t="shared" si="9"/>
        <v>1633003.842884361</v>
      </c>
      <c r="AH79" s="20"/>
    </row>
    <row r="80" spans="1:34" ht="12.75">
      <c r="A80" s="18">
        <v>78</v>
      </c>
      <c r="B80" s="24">
        <v>0</v>
      </c>
      <c r="C80" s="13">
        <v>44.98512586081602</v>
      </c>
      <c r="E80" s="18">
        <v>78</v>
      </c>
      <c r="F80" s="15">
        <f t="shared" si="5"/>
        <v>29.99008390721068</v>
      </c>
      <c r="G80" s="13">
        <v>469.861912852989</v>
      </c>
      <c r="I80" s="13">
        <f t="shared" si="6"/>
        <v>514.847038713805</v>
      </c>
      <c r="J80" s="13">
        <f t="shared" si="7"/>
        <v>25.52297958045968</v>
      </c>
      <c r="L80" s="4">
        <v>22535</v>
      </c>
      <c r="M80" s="13">
        <f t="shared" si="8"/>
        <v>11602078.017415594</v>
      </c>
      <c r="N80" s="13">
        <f t="shared" si="9"/>
        <v>575160.3448456589</v>
      </c>
      <c r="AH80" s="20"/>
    </row>
    <row r="81" spans="1:34" ht="12.75">
      <c r="A81" s="18">
        <v>79</v>
      </c>
      <c r="B81" s="24">
        <v>0</v>
      </c>
      <c r="C81" s="13">
        <v>81.35034736362036</v>
      </c>
      <c r="E81" s="18">
        <v>79</v>
      </c>
      <c r="F81" s="15">
        <f t="shared" si="5"/>
        <v>54.233564909080236</v>
      </c>
      <c r="G81" s="13">
        <v>849.6904052795024</v>
      </c>
      <c r="I81" s="13">
        <f t="shared" si="6"/>
        <v>931.0407526431228</v>
      </c>
      <c r="J81" s="13">
        <f t="shared" si="7"/>
        <v>46.15532834305697</v>
      </c>
      <c r="L81" s="4">
        <v>19572</v>
      </c>
      <c r="M81" s="13">
        <f t="shared" si="8"/>
        <v>18222329.6107312</v>
      </c>
      <c r="N81" s="13">
        <f t="shared" si="9"/>
        <v>903352.086330311</v>
      </c>
      <c r="AH81" s="20"/>
    </row>
    <row r="82" spans="1:34" ht="12.75">
      <c r="A82" s="18">
        <v>80</v>
      </c>
      <c r="B82" s="24">
        <v>116.7587</v>
      </c>
      <c r="C82" s="13">
        <v>117.71556886642495</v>
      </c>
      <c r="E82" s="18">
        <v>80</v>
      </c>
      <c r="F82" s="15">
        <f t="shared" si="5"/>
        <v>78.47704591094997</v>
      </c>
      <c r="G82" s="13">
        <v>1229.5188977060143</v>
      </c>
      <c r="I82" s="13">
        <f t="shared" si="6"/>
        <v>1347.2344665724393</v>
      </c>
      <c r="J82" s="13">
        <f t="shared" si="7"/>
        <v>66.7876771056542</v>
      </c>
      <c r="L82" s="5">
        <v>87976</v>
      </c>
      <c r="M82" s="13">
        <f t="shared" si="8"/>
        <v>118524299.43117692</v>
      </c>
      <c r="N82" s="13">
        <f t="shared" si="9"/>
        <v>5875712.6810470335</v>
      </c>
      <c r="AH82" s="25"/>
    </row>
    <row r="83" spans="1:34" ht="12.75">
      <c r="A83" s="18">
        <v>81</v>
      </c>
      <c r="B83" s="24">
        <v>0</v>
      </c>
      <c r="E83" s="18">
        <v>81</v>
      </c>
      <c r="F83" s="15">
        <f t="shared" si="5"/>
        <v>0</v>
      </c>
      <c r="I83" s="13">
        <f t="shared" si="6"/>
        <v>0</v>
      </c>
      <c r="M83" s="13">
        <f>SUM(M2:M82)</f>
        <v>291680000000</v>
      </c>
      <c r="N83" s="29">
        <f>SUM(N2:N82)</f>
        <v>14459717400</v>
      </c>
      <c r="O83" s="27">
        <f>M83+N83</f>
        <v>306139717400</v>
      </c>
      <c r="AH83" s="6"/>
    </row>
    <row r="84" spans="1:34" ht="12.75">
      <c r="A84" s="18">
        <v>82</v>
      </c>
      <c r="B84" s="24">
        <v>0</v>
      </c>
      <c r="E84" s="18">
        <v>82</v>
      </c>
      <c r="F84" s="15">
        <f t="shared" si="5"/>
        <v>0</v>
      </c>
      <c r="I84" s="13">
        <f t="shared" si="6"/>
        <v>0</v>
      </c>
      <c r="AH84" s="6"/>
    </row>
    <row r="85" spans="1:34" ht="12.75">
      <c r="A85" s="18">
        <v>83</v>
      </c>
      <c r="B85" s="24">
        <v>0</v>
      </c>
      <c r="E85" s="18">
        <v>83</v>
      </c>
      <c r="F85" s="15">
        <f t="shared" si="5"/>
        <v>0</v>
      </c>
      <c r="I85" s="13">
        <f t="shared" si="6"/>
        <v>0</v>
      </c>
      <c r="O85" s="28">
        <f>O83-U2</f>
        <v>291680000000</v>
      </c>
      <c r="AH85" s="6"/>
    </row>
    <row r="86" spans="1:34" ht="12.75">
      <c r="A86" s="18">
        <v>84</v>
      </c>
      <c r="B86" s="24">
        <v>0</v>
      </c>
      <c r="E86" s="18">
        <v>84</v>
      </c>
      <c r="F86" s="15">
        <f t="shared" si="5"/>
        <v>0</v>
      </c>
      <c r="I86" s="13">
        <f t="shared" si="6"/>
        <v>0</v>
      </c>
      <c r="AH86" s="6"/>
    </row>
    <row r="87" spans="1:34" ht="12.75">
      <c r="A87" s="18">
        <v>85</v>
      </c>
      <c r="B87" s="24">
        <v>0</v>
      </c>
      <c r="E87" s="18">
        <v>85</v>
      </c>
      <c r="F87" s="15">
        <f t="shared" si="5"/>
        <v>0</v>
      </c>
      <c r="I87" s="13">
        <f t="shared" si="6"/>
        <v>0</v>
      </c>
      <c r="AH87" s="6"/>
    </row>
    <row r="88" spans="1:34" ht="12.75">
      <c r="A88" s="18">
        <v>86</v>
      </c>
      <c r="B88" s="24">
        <v>5791.85</v>
      </c>
      <c r="E88" s="18">
        <v>86</v>
      </c>
      <c r="F88" s="15">
        <f t="shared" si="5"/>
        <v>0</v>
      </c>
      <c r="I88" s="13">
        <f t="shared" si="6"/>
        <v>0</v>
      </c>
      <c r="AH88" s="6"/>
    </row>
    <row r="89" spans="1:34" ht="12.75">
      <c r="A89" s="18">
        <v>87</v>
      </c>
      <c r="B89" s="24">
        <v>0</v>
      </c>
      <c r="E89" s="18">
        <v>87</v>
      </c>
      <c r="F89" s="15">
        <f t="shared" si="5"/>
        <v>0</v>
      </c>
      <c r="I89" s="13">
        <f t="shared" si="6"/>
        <v>0</v>
      </c>
      <c r="AH89" s="6"/>
    </row>
    <row r="90" spans="1:34" ht="12.75">
      <c r="A90" s="18">
        <v>88</v>
      </c>
      <c r="B90" s="24">
        <v>0</v>
      </c>
      <c r="E90" s="18">
        <v>88</v>
      </c>
      <c r="F90" s="15">
        <f t="shared" si="5"/>
        <v>0</v>
      </c>
      <c r="I90" s="13">
        <f t="shared" si="6"/>
        <v>0</v>
      </c>
      <c r="AH90" s="6"/>
    </row>
    <row r="91" spans="1:34" ht="12.75">
      <c r="A91" s="18">
        <v>89</v>
      </c>
      <c r="B91" s="24">
        <v>0</v>
      </c>
      <c r="E91" s="18">
        <v>89</v>
      </c>
      <c r="F91" s="15">
        <f t="shared" si="5"/>
        <v>0</v>
      </c>
      <c r="I91" s="13">
        <f t="shared" si="6"/>
        <v>0</v>
      </c>
      <c r="AH91" s="6"/>
    </row>
    <row r="92" spans="1:34" ht="12.75">
      <c r="A92" s="18">
        <v>90</v>
      </c>
      <c r="B92" s="24">
        <v>0</v>
      </c>
      <c r="E92" s="18">
        <v>90</v>
      </c>
      <c r="F92" s="15">
        <f t="shared" si="5"/>
        <v>0</v>
      </c>
      <c r="I92" s="13">
        <f t="shared" si="6"/>
        <v>0</v>
      </c>
      <c r="AH92" s="6"/>
    </row>
    <row r="93" spans="1:34" ht="12.75">
      <c r="A93" s="18">
        <v>91</v>
      </c>
      <c r="B93" s="24">
        <v>730.2414</v>
      </c>
      <c r="E93" s="18">
        <v>91</v>
      </c>
      <c r="F93" s="15">
        <f t="shared" si="5"/>
        <v>0</v>
      </c>
      <c r="I93" s="13">
        <f t="shared" si="6"/>
        <v>0</v>
      </c>
      <c r="AH93" s="6"/>
    </row>
    <row r="94" spans="1:34" ht="12.75">
      <c r="A94" s="18">
        <v>92</v>
      </c>
      <c r="B94" s="24">
        <v>0</v>
      </c>
      <c r="E94" s="18">
        <v>92</v>
      </c>
      <c r="F94" s="15">
        <f t="shared" si="5"/>
        <v>0</v>
      </c>
      <c r="I94" s="13">
        <f t="shared" si="6"/>
        <v>0</v>
      </c>
      <c r="AH94" s="6"/>
    </row>
    <row r="95" spans="1:34" ht="12.75">
      <c r="A95" s="18">
        <v>93</v>
      </c>
      <c r="B95" s="24">
        <v>0</v>
      </c>
      <c r="E95" s="18">
        <v>93</v>
      </c>
      <c r="F95" s="15">
        <f t="shared" si="5"/>
        <v>0</v>
      </c>
      <c r="I95" s="13">
        <f t="shared" si="6"/>
        <v>0</v>
      </c>
      <c r="AH95" s="6"/>
    </row>
    <row r="96" spans="1:34" ht="12.75">
      <c r="A96" s="18">
        <v>94</v>
      </c>
      <c r="B96" s="24">
        <v>0</v>
      </c>
      <c r="E96" s="18">
        <v>94</v>
      </c>
      <c r="F96" s="15">
        <f t="shared" si="5"/>
        <v>0</v>
      </c>
      <c r="I96" s="13">
        <f t="shared" si="6"/>
        <v>0</v>
      </c>
      <c r="AH96" s="6"/>
    </row>
    <row r="97" spans="1:34" ht="12.75">
      <c r="A97" s="18">
        <v>95</v>
      </c>
      <c r="B97" s="24">
        <v>0</v>
      </c>
      <c r="E97" s="18">
        <v>95</v>
      </c>
      <c r="F97" s="15">
        <f t="shared" si="5"/>
        <v>0</v>
      </c>
      <c r="I97" s="13">
        <f t="shared" si="6"/>
        <v>0</v>
      </c>
      <c r="AH97" s="6"/>
    </row>
    <row r="98" spans="1:34" ht="12.75">
      <c r="A98" s="18">
        <v>96</v>
      </c>
      <c r="B98" s="24">
        <v>0</v>
      </c>
      <c r="E98" s="18">
        <v>96</v>
      </c>
      <c r="F98" s="15">
        <f t="shared" si="5"/>
        <v>0</v>
      </c>
      <c r="I98" s="13">
        <f t="shared" si="6"/>
        <v>0</v>
      </c>
      <c r="AH98" s="6"/>
    </row>
    <row r="99" spans="1:34" ht="12.75">
      <c r="A99" s="18">
        <v>98</v>
      </c>
      <c r="B99" s="24">
        <v>0</v>
      </c>
      <c r="E99" s="18">
        <v>98</v>
      </c>
      <c r="F99" s="15">
        <f t="shared" si="5"/>
        <v>0</v>
      </c>
      <c r="I99" s="13">
        <f t="shared" si="6"/>
        <v>0</v>
      </c>
      <c r="AH99" s="6"/>
    </row>
    <row r="100" spans="1:34" ht="12.75">
      <c r="A100" s="18">
        <v>99</v>
      </c>
      <c r="B100" s="24">
        <v>0</v>
      </c>
      <c r="E100" s="18">
        <v>99</v>
      </c>
      <c r="F100" s="15">
        <f t="shared" si="5"/>
        <v>0</v>
      </c>
      <c r="I100" s="13">
        <f t="shared" si="6"/>
        <v>0</v>
      </c>
      <c r="AH100" s="6"/>
    </row>
    <row r="101" ht="12.75">
      <c r="AH101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workbookViewId="0" topLeftCell="A1">
      <selection activeCell="D2" sqref="D2:D82"/>
    </sheetView>
  </sheetViews>
  <sheetFormatPr defaultColWidth="9.140625" defaultRowHeight="12.75"/>
  <cols>
    <col min="9" max="9" width="9.421875" style="0" customWidth="1"/>
    <col min="12" max="12" width="11.140625" style="0" customWidth="1"/>
    <col min="14" max="14" width="17.421875" style="0" customWidth="1"/>
    <col min="20" max="20" width="18.28125" style="0" bestFit="1" customWidth="1"/>
  </cols>
  <sheetData>
    <row r="1" spans="1:14" ht="38.25">
      <c r="A1" t="s">
        <v>0</v>
      </c>
      <c r="B1" t="s">
        <v>7</v>
      </c>
      <c r="D1" t="s">
        <v>8</v>
      </c>
      <c r="F1" t="s">
        <v>0</v>
      </c>
      <c r="G1" t="s">
        <v>9</v>
      </c>
      <c r="I1" s="2" t="s">
        <v>10</v>
      </c>
      <c r="J1" s="2" t="s">
        <v>18</v>
      </c>
      <c r="L1" s="3" t="s">
        <v>3</v>
      </c>
      <c r="N1" s="2" t="s">
        <v>11</v>
      </c>
    </row>
    <row r="2" spans="1:20" ht="12.75">
      <c r="A2">
        <v>0</v>
      </c>
      <c r="B2">
        <v>0</v>
      </c>
      <c r="D2">
        <v>0</v>
      </c>
      <c r="F2">
        <v>0</v>
      </c>
      <c r="G2">
        <v>0</v>
      </c>
      <c r="I2">
        <v>0</v>
      </c>
      <c r="J2">
        <f>I2*$T$6</f>
        <v>0</v>
      </c>
      <c r="L2" s="4">
        <v>880995</v>
      </c>
      <c r="N2">
        <f aca="true" t="shared" si="0" ref="N2:N33">I2*L2</f>
        <v>0</v>
      </c>
      <c r="P2" t="s">
        <v>12</v>
      </c>
      <c r="T2" s="9">
        <f>28272.3126*1000000</f>
        <v>28272312600</v>
      </c>
    </row>
    <row r="3" spans="1:14" ht="12.75">
      <c r="A3">
        <v>1</v>
      </c>
      <c r="B3">
        <v>0</v>
      </c>
      <c r="D3">
        <v>0</v>
      </c>
      <c r="F3">
        <v>1</v>
      </c>
      <c r="G3">
        <v>0</v>
      </c>
      <c r="I3">
        <v>0</v>
      </c>
      <c r="J3">
        <f aca="true" t="shared" si="1" ref="J3:J66">I3*$T$6</f>
        <v>0</v>
      </c>
      <c r="L3" s="4">
        <v>893383</v>
      </c>
      <c r="N3">
        <f t="shared" si="0"/>
        <v>0</v>
      </c>
    </row>
    <row r="4" spans="1:20" ht="12.75">
      <c r="A4">
        <v>2</v>
      </c>
      <c r="B4">
        <v>0</v>
      </c>
      <c r="D4">
        <v>0</v>
      </c>
      <c r="F4">
        <v>2</v>
      </c>
      <c r="G4">
        <v>0</v>
      </c>
      <c r="I4">
        <v>0</v>
      </c>
      <c r="J4">
        <f t="shared" si="1"/>
        <v>0</v>
      </c>
      <c r="L4" s="4">
        <v>899582</v>
      </c>
      <c r="N4">
        <f t="shared" si="0"/>
        <v>0</v>
      </c>
      <c r="P4" t="s">
        <v>13</v>
      </c>
      <c r="T4" s="8">
        <v>12797971178.366173</v>
      </c>
    </row>
    <row r="5" spans="1:14" ht="12.75">
      <c r="A5">
        <v>3</v>
      </c>
      <c r="B5">
        <v>0</v>
      </c>
      <c r="D5">
        <v>0</v>
      </c>
      <c r="F5">
        <v>3</v>
      </c>
      <c r="G5">
        <v>0</v>
      </c>
      <c r="I5">
        <v>0</v>
      </c>
      <c r="J5">
        <f t="shared" si="1"/>
        <v>0</v>
      </c>
      <c r="L5" s="4">
        <v>900111</v>
      </c>
      <c r="N5">
        <f t="shared" si="0"/>
        <v>0</v>
      </c>
    </row>
    <row r="6" spans="1:20" ht="12.75">
      <c r="A6">
        <v>4</v>
      </c>
      <c r="B6">
        <v>0</v>
      </c>
      <c r="D6">
        <v>0</v>
      </c>
      <c r="F6">
        <v>4</v>
      </c>
      <c r="G6">
        <v>0</v>
      </c>
      <c r="I6">
        <v>0</v>
      </c>
      <c r="J6">
        <f t="shared" si="1"/>
        <v>0</v>
      </c>
      <c r="L6" s="4">
        <v>895498</v>
      </c>
      <c r="N6">
        <f t="shared" si="0"/>
        <v>0</v>
      </c>
      <c r="P6" t="s">
        <v>4</v>
      </c>
      <c r="T6" s="10">
        <f>T2/T4</f>
        <v>2.2091245718533745</v>
      </c>
    </row>
    <row r="7" spans="1:14" ht="12.75">
      <c r="A7">
        <v>5</v>
      </c>
      <c r="B7">
        <v>0</v>
      </c>
      <c r="D7">
        <v>0</v>
      </c>
      <c r="F7">
        <v>5</v>
      </c>
      <c r="G7">
        <v>0</v>
      </c>
      <c r="I7">
        <v>0</v>
      </c>
      <c r="J7">
        <f t="shared" si="1"/>
        <v>0</v>
      </c>
      <c r="L7" s="4">
        <v>886263</v>
      </c>
      <c r="N7">
        <f t="shared" si="0"/>
        <v>0</v>
      </c>
    </row>
    <row r="8" spans="1:14" ht="12.75">
      <c r="A8">
        <v>6</v>
      </c>
      <c r="B8">
        <v>0</v>
      </c>
      <c r="D8">
        <v>0</v>
      </c>
      <c r="F8">
        <v>6</v>
      </c>
      <c r="G8">
        <v>0</v>
      </c>
      <c r="I8">
        <v>0</v>
      </c>
      <c r="J8">
        <f t="shared" si="1"/>
        <v>0</v>
      </c>
      <c r="L8" s="4">
        <v>872931</v>
      </c>
      <c r="N8">
        <f t="shared" si="0"/>
        <v>0</v>
      </c>
    </row>
    <row r="9" spans="1:14" ht="12.75">
      <c r="A9">
        <v>7</v>
      </c>
      <c r="B9">
        <v>0</v>
      </c>
      <c r="D9">
        <v>0</v>
      </c>
      <c r="F9">
        <v>7</v>
      </c>
      <c r="G9">
        <v>0</v>
      </c>
      <c r="I9">
        <v>0</v>
      </c>
      <c r="J9">
        <f t="shared" si="1"/>
        <v>0</v>
      </c>
      <c r="L9" s="4">
        <v>856022</v>
      </c>
      <c r="N9">
        <f t="shared" si="0"/>
        <v>0</v>
      </c>
    </row>
    <row r="10" spans="1:14" ht="12.75">
      <c r="A10">
        <v>8</v>
      </c>
      <c r="B10">
        <v>0</v>
      </c>
      <c r="D10">
        <v>0</v>
      </c>
      <c r="F10">
        <v>8</v>
      </c>
      <c r="G10">
        <v>0</v>
      </c>
      <c r="I10">
        <v>0</v>
      </c>
      <c r="J10">
        <f t="shared" si="1"/>
        <v>0</v>
      </c>
      <c r="L10" s="4">
        <v>836063</v>
      </c>
      <c r="N10">
        <f t="shared" si="0"/>
        <v>0</v>
      </c>
    </row>
    <row r="11" spans="1:14" ht="12.75">
      <c r="A11">
        <v>9</v>
      </c>
      <c r="B11">
        <v>0</v>
      </c>
      <c r="D11">
        <v>0</v>
      </c>
      <c r="F11">
        <v>9</v>
      </c>
      <c r="G11">
        <v>0</v>
      </c>
      <c r="I11">
        <v>0</v>
      </c>
      <c r="J11">
        <f t="shared" si="1"/>
        <v>0</v>
      </c>
      <c r="L11" s="4">
        <v>813576</v>
      </c>
      <c r="N11">
        <f t="shared" si="0"/>
        <v>0</v>
      </c>
    </row>
    <row r="12" spans="1:14" ht="12.75">
      <c r="A12">
        <v>10</v>
      </c>
      <c r="B12">
        <v>0</v>
      </c>
      <c r="D12">
        <v>0</v>
      </c>
      <c r="F12">
        <v>10</v>
      </c>
      <c r="G12">
        <v>0</v>
      </c>
      <c r="I12">
        <v>0</v>
      </c>
      <c r="J12">
        <f t="shared" si="1"/>
        <v>0</v>
      </c>
      <c r="L12" s="4">
        <v>788781</v>
      </c>
      <c r="N12">
        <f t="shared" si="0"/>
        <v>0</v>
      </c>
    </row>
    <row r="13" spans="1:14" ht="12.75">
      <c r="A13">
        <v>11</v>
      </c>
      <c r="B13">
        <v>0</v>
      </c>
      <c r="D13">
        <v>0</v>
      </c>
      <c r="F13">
        <v>11</v>
      </c>
      <c r="G13">
        <v>0</v>
      </c>
      <c r="I13">
        <v>0</v>
      </c>
      <c r="J13">
        <f t="shared" si="1"/>
        <v>0</v>
      </c>
      <c r="L13" s="4">
        <v>761896</v>
      </c>
      <c r="N13">
        <f t="shared" si="0"/>
        <v>0</v>
      </c>
    </row>
    <row r="14" spans="1:14" ht="12.75">
      <c r="A14">
        <v>12</v>
      </c>
      <c r="B14">
        <v>0</v>
      </c>
      <c r="D14">
        <v>0</v>
      </c>
      <c r="F14">
        <v>12</v>
      </c>
      <c r="G14">
        <v>0</v>
      </c>
      <c r="I14">
        <v>0</v>
      </c>
      <c r="J14">
        <f t="shared" si="1"/>
        <v>0</v>
      </c>
      <c r="L14" s="4">
        <v>734962</v>
      </c>
      <c r="N14">
        <f t="shared" si="0"/>
        <v>0</v>
      </c>
    </row>
    <row r="15" spans="1:14" ht="12.75">
      <c r="A15">
        <v>13</v>
      </c>
      <c r="B15">
        <v>0</v>
      </c>
      <c r="D15">
        <v>0</v>
      </c>
      <c r="F15">
        <v>13</v>
      </c>
      <c r="G15">
        <v>0</v>
      </c>
      <c r="I15">
        <v>0</v>
      </c>
      <c r="J15">
        <f t="shared" si="1"/>
        <v>0</v>
      </c>
      <c r="L15" s="4">
        <v>709101</v>
      </c>
      <c r="N15">
        <f t="shared" si="0"/>
        <v>0</v>
      </c>
    </row>
    <row r="16" spans="1:14" ht="12.75">
      <c r="A16">
        <v>14</v>
      </c>
      <c r="B16">
        <v>0</v>
      </c>
      <c r="D16">
        <v>0</v>
      </c>
      <c r="F16">
        <v>14</v>
      </c>
      <c r="G16">
        <v>0</v>
      </c>
      <c r="I16">
        <v>0</v>
      </c>
      <c r="J16">
        <f t="shared" si="1"/>
        <v>0</v>
      </c>
      <c r="L16" s="4">
        <v>683934</v>
      </c>
      <c r="N16">
        <f t="shared" si="0"/>
        <v>0</v>
      </c>
    </row>
    <row r="17" spans="1:14" ht="12.75">
      <c r="A17">
        <v>15</v>
      </c>
      <c r="B17">
        <v>0</v>
      </c>
      <c r="D17">
        <v>0</v>
      </c>
      <c r="F17">
        <v>15</v>
      </c>
      <c r="G17">
        <v>0</v>
      </c>
      <c r="I17">
        <v>0</v>
      </c>
      <c r="J17">
        <f t="shared" si="1"/>
        <v>0</v>
      </c>
      <c r="L17" s="4">
        <v>657898</v>
      </c>
      <c r="N17">
        <f t="shared" si="0"/>
        <v>0</v>
      </c>
    </row>
    <row r="18" spans="1:14" ht="12.75">
      <c r="A18">
        <v>16</v>
      </c>
      <c r="B18">
        <v>0</v>
      </c>
      <c r="D18">
        <v>0</v>
      </c>
      <c r="F18">
        <v>16</v>
      </c>
      <c r="G18">
        <v>0</v>
      </c>
      <c r="I18">
        <v>0</v>
      </c>
      <c r="J18">
        <f t="shared" si="1"/>
        <v>0</v>
      </c>
      <c r="L18" s="4">
        <v>631251</v>
      </c>
      <c r="N18">
        <f t="shared" si="0"/>
        <v>0</v>
      </c>
    </row>
    <row r="19" spans="1:14" ht="12.75">
      <c r="A19">
        <v>17</v>
      </c>
      <c r="B19">
        <v>0</v>
      </c>
      <c r="D19">
        <v>1.01645831536837</v>
      </c>
      <c r="F19">
        <v>17</v>
      </c>
      <c r="G19">
        <v>0</v>
      </c>
      <c r="I19">
        <v>1.01645831536837</v>
      </c>
      <c r="J19">
        <f t="shared" si="1"/>
        <v>2.2454830407449524</v>
      </c>
      <c r="L19" s="4">
        <v>605853</v>
      </c>
      <c r="N19">
        <f t="shared" si="0"/>
        <v>615824.3197408731</v>
      </c>
    </row>
    <row r="20" spans="1:14" ht="12.75">
      <c r="A20">
        <v>18</v>
      </c>
      <c r="B20">
        <v>0</v>
      </c>
      <c r="D20">
        <v>7.0252531865279</v>
      </c>
      <c r="F20">
        <v>18</v>
      </c>
      <c r="G20">
        <v>0</v>
      </c>
      <c r="I20">
        <v>7.0252531865279</v>
      </c>
      <c r="J20">
        <f t="shared" si="1"/>
        <v>15.519659437850002</v>
      </c>
      <c r="L20" s="4">
        <v>582462</v>
      </c>
      <c r="N20">
        <f t="shared" si="0"/>
        <v>4091943.021531414</v>
      </c>
    </row>
    <row r="21" spans="1:14" ht="12.75">
      <c r="A21">
        <v>19</v>
      </c>
      <c r="B21">
        <v>0</v>
      </c>
      <c r="D21">
        <v>19.58008878635</v>
      </c>
      <c r="F21">
        <v>19</v>
      </c>
      <c r="G21">
        <v>0</v>
      </c>
      <c r="I21">
        <v>19.58008878635</v>
      </c>
      <c r="J21">
        <f t="shared" si="1"/>
        <v>43.25485525699651</v>
      </c>
      <c r="L21" s="4">
        <v>560497</v>
      </c>
      <c r="N21">
        <f t="shared" si="0"/>
        <v>10974581.024482816</v>
      </c>
    </row>
    <row r="22" spans="1:14" ht="12.75">
      <c r="A22">
        <v>20</v>
      </c>
      <c r="B22">
        <v>0</v>
      </c>
      <c r="D22">
        <v>27.2993524177834</v>
      </c>
      <c r="F22">
        <v>20</v>
      </c>
      <c r="G22">
        <v>0</v>
      </c>
      <c r="I22">
        <v>27.2993524177834</v>
      </c>
      <c r="J22">
        <f t="shared" si="1"/>
        <v>60.307670221810135</v>
      </c>
      <c r="L22" s="4">
        <v>538735</v>
      </c>
      <c r="N22">
        <f t="shared" si="0"/>
        <v>14707116.624794539</v>
      </c>
    </row>
    <row r="23" spans="1:14" ht="12.75">
      <c r="A23">
        <v>21</v>
      </c>
      <c r="B23">
        <v>12.18218</v>
      </c>
      <c r="D23">
        <v>53.8377306760589</v>
      </c>
      <c r="F23">
        <v>21</v>
      </c>
      <c r="G23">
        <v>12.18218</v>
      </c>
      <c r="I23">
        <v>53.8377306760589</v>
      </c>
      <c r="J23">
        <f t="shared" si="1"/>
        <v>118.9342537293059</v>
      </c>
      <c r="L23" s="4">
        <v>517571</v>
      </c>
      <c r="N23">
        <f t="shared" si="0"/>
        <v>27864848.10373848</v>
      </c>
    </row>
    <row r="24" spans="1:14" ht="12.75">
      <c r="A24">
        <v>22</v>
      </c>
      <c r="B24">
        <v>50.92426</v>
      </c>
      <c r="D24">
        <v>65.6168638771373</v>
      </c>
      <c r="F24">
        <v>22</v>
      </c>
      <c r="G24">
        <v>50.92426</v>
      </c>
      <c r="I24">
        <v>65.6168638771373</v>
      </c>
      <c r="J24">
        <f t="shared" si="1"/>
        <v>144.95582631894212</v>
      </c>
      <c r="L24" s="4">
        <v>496375</v>
      </c>
      <c r="N24">
        <f t="shared" si="0"/>
        <v>32570570.80701403</v>
      </c>
    </row>
    <row r="25" spans="1:14" ht="12.75">
      <c r="A25">
        <v>23</v>
      </c>
      <c r="B25">
        <v>125.5741</v>
      </c>
      <c r="D25">
        <v>81.6058225925457</v>
      </c>
      <c r="F25">
        <v>23</v>
      </c>
      <c r="G25">
        <v>125.5741</v>
      </c>
      <c r="I25">
        <v>81.6058225925457</v>
      </c>
      <c r="J25">
        <f t="shared" si="1"/>
        <v>180.27742789549998</v>
      </c>
      <c r="L25" s="4">
        <v>474768</v>
      </c>
      <c r="N25">
        <f t="shared" si="0"/>
        <v>38743833.18061774</v>
      </c>
    </row>
    <row r="26" spans="1:14" ht="12.75">
      <c r="A26">
        <v>24</v>
      </c>
      <c r="B26">
        <v>68.89123</v>
      </c>
      <c r="D26">
        <v>332.513380512561</v>
      </c>
      <c r="F26">
        <v>24</v>
      </c>
      <c r="G26">
        <v>68.89123</v>
      </c>
      <c r="I26">
        <v>332.513380512561</v>
      </c>
      <c r="J26">
        <f t="shared" si="1"/>
        <v>734.5634793603296</v>
      </c>
      <c r="L26" s="4">
        <v>453202</v>
      </c>
      <c r="N26">
        <f t="shared" si="0"/>
        <v>150695729.07505366</v>
      </c>
    </row>
    <row r="27" spans="1:14" ht="12.75">
      <c r="A27">
        <v>25</v>
      </c>
      <c r="B27">
        <v>217.889</v>
      </c>
      <c r="D27">
        <v>467.294329104165</v>
      </c>
      <c r="F27">
        <v>25</v>
      </c>
      <c r="G27">
        <v>217.889</v>
      </c>
      <c r="I27">
        <v>467.294329104165</v>
      </c>
      <c r="J27">
        <f t="shared" si="1"/>
        <v>1032.3113847117484</v>
      </c>
      <c r="L27" s="4">
        <v>432406</v>
      </c>
      <c r="N27">
        <f t="shared" si="0"/>
        <v>202060871.67061558</v>
      </c>
    </row>
    <row r="28" spans="1:14" ht="12.75">
      <c r="A28">
        <v>26</v>
      </c>
      <c r="B28">
        <v>97.96278</v>
      </c>
      <c r="D28">
        <v>507.632854760944</v>
      </c>
      <c r="F28">
        <v>26</v>
      </c>
      <c r="G28">
        <v>97.96278</v>
      </c>
      <c r="I28">
        <v>507.632854760944</v>
      </c>
      <c r="J28">
        <f t="shared" si="1"/>
        <v>1121.4242129324766</v>
      </c>
      <c r="L28" s="4">
        <v>412086</v>
      </c>
      <c r="N28">
        <f t="shared" si="0"/>
        <v>209188392.58701837</v>
      </c>
    </row>
    <row r="29" spans="1:14" ht="12.75">
      <c r="A29">
        <v>27</v>
      </c>
      <c r="B29">
        <v>145.2876</v>
      </c>
      <c r="D29">
        <v>607.656246595905</v>
      </c>
      <c r="F29">
        <v>27</v>
      </c>
      <c r="G29">
        <v>145.2876</v>
      </c>
      <c r="I29">
        <v>607.656246595905</v>
      </c>
      <c r="J29">
        <f t="shared" si="1"/>
        <v>1342.3883455952073</v>
      </c>
      <c r="L29" s="4">
        <v>393417</v>
      </c>
      <c r="N29">
        <f t="shared" si="0"/>
        <v>239062297.56702116</v>
      </c>
    </row>
    <row r="30" spans="1:14" ht="12.75">
      <c r="A30">
        <v>28</v>
      </c>
      <c r="B30">
        <v>1863.291</v>
      </c>
      <c r="D30">
        <v>712.294627757876</v>
      </c>
      <c r="F30">
        <v>28</v>
      </c>
      <c r="G30">
        <v>1863.291</v>
      </c>
      <c r="I30">
        <v>712.294627757876</v>
      </c>
      <c r="J30">
        <f t="shared" si="1"/>
        <v>1573.5475645790766</v>
      </c>
      <c r="L30" s="4">
        <v>377014</v>
      </c>
      <c r="N30">
        <f t="shared" si="0"/>
        <v>268545046.78950787</v>
      </c>
    </row>
    <row r="31" spans="1:14" ht="12.75">
      <c r="A31">
        <v>29</v>
      </c>
      <c r="B31">
        <v>1442.241</v>
      </c>
      <c r="D31">
        <v>876.914553338112</v>
      </c>
      <c r="F31">
        <v>29</v>
      </c>
      <c r="G31">
        <v>1442.241</v>
      </c>
      <c r="I31">
        <v>876.914553338112</v>
      </c>
      <c r="J31">
        <f t="shared" si="1"/>
        <v>1937.2134871950498</v>
      </c>
      <c r="L31" s="4">
        <v>362261</v>
      </c>
      <c r="N31">
        <f t="shared" si="0"/>
        <v>317671943.0068178</v>
      </c>
    </row>
    <row r="32" spans="1:14" ht="12.75">
      <c r="A32">
        <v>30</v>
      </c>
      <c r="B32">
        <v>713.5082</v>
      </c>
      <c r="D32">
        <v>1036.50180548218</v>
      </c>
      <c r="F32">
        <v>30</v>
      </c>
      <c r="G32">
        <v>713.5082</v>
      </c>
      <c r="I32">
        <v>1036.50180548218</v>
      </c>
      <c r="J32">
        <f t="shared" si="1"/>
        <v>2289.761607261071</v>
      </c>
      <c r="L32" s="4">
        <v>347923</v>
      </c>
      <c r="N32">
        <f t="shared" si="0"/>
        <v>360622817.6687766</v>
      </c>
    </row>
    <row r="33" spans="1:14" ht="12.75">
      <c r="A33">
        <v>31</v>
      </c>
      <c r="B33">
        <v>779.7114</v>
      </c>
      <c r="D33">
        <v>1104.64177673258</v>
      </c>
      <c r="F33">
        <v>31</v>
      </c>
      <c r="G33">
        <v>779.7114</v>
      </c>
      <c r="I33">
        <v>1104.64177673258</v>
      </c>
      <c r="J33">
        <f t="shared" si="1"/>
        <v>2440.2912920757117</v>
      </c>
      <c r="L33" s="4">
        <v>334229</v>
      </c>
      <c r="N33">
        <f t="shared" si="0"/>
        <v>369203316.39555347</v>
      </c>
    </row>
    <row r="34" spans="1:14" ht="12.75">
      <c r="A34">
        <v>32</v>
      </c>
      <c r="B34">
        <v>1037.652</v>
      </c>
      <c r="D34">
        <v>1089.88377943345</v>
      </c>
      <c r="F34">
        <v>32</v>
      </c>
      <c r="G34">
        <v>1037.652</v>
      </c>
      <c r="I34">
        <v>1089.88377943345</v>
      </c>
      <c r="J34">
        <f t="shared" si="1"/>
        <v>2407.6890376108577</v>
      </c>
      <c r="L34" s="4">
        <v>320752</v>
      </c>
      <c r="N34">
        <f aca="true" t="shared" si="2" ref="N34:N65">I34*L34</f>
        <v>349582402.02083796</v>
      </c>
    </row>
    <row r="35" spans="1:14" ht="12.75">
      <c r="A35">
        <v>33</v>
      </c>
      <c r="B35">
        <v>1660.239</v>
      </c>
      <c r="D35">
        <v>936.903577146423</v>
      </c>
      <c r="F35">
        <v>33</v>
      </c>
      <c r="G35">
        <v>1660.239</v>
      </c>
      <c r="I35">
        <v>936.903577146423</v>
      </c>
      <c r="J35">
        <f t="shared" si="1"/>
        <v>2069.736713731487</v>
      </c>
      <c r="L35" s="4">
        <v>307142</v>
      </c>
      <c r="N35">
        <f t="shared" si="2"/>
        <v>287762438.49190664</v>
      </c>
    </row>
    <row r="36" spans="1:14" ht="12.75">
      <c r="A36">
        <v>34</v>
      </c>
      <c r="B36">
        <v>1659.143</v>
      </c>
      <c r="D36">
        <v>879.894782159329</v>
      </c>
      <c r="F36">
        <v>34</v>
      </c>
      <c r="G36">
        <v>1659.143</v>
      </c>
      <c r="I36">
        <v>879.894782159329</v>
      </c>
      <c r="J36">
        <f t="shared" si="1"/>
        <v>1943.7971839137458</v>
      </c>
      <c r="L36" s="4">
        <v>293613</v>
      </c>
      <c r="N36">
        <f t="shared" si="2"/>
        <v>258348546.67414707</v>
      </c>
    </row>
    <row r="37" spans="1:14" ht="12.75">
      <c r="A37">
        <v>35</v>
      </c>
      <c r="B37">
        <v>995.7122</v>
      </c>
      <c r="D37">
        <v>896.140954139738</v>
      </c>
      <c r="F37">
        <v>35</v>
      </c>
      <c r="G37">
        <v>995.7122</v>
      </c>
      <c r="I37">
        <v>896.140954139738</v>
      </c>
      <c r="J37">
        <f t="shared" si="1"/>
        <v>1979.6870016342234</v>
      </c>
      <c r="L37" s="4">
        <v>280613</v>
      </c>
      <c r="N37">
        <f t="shared" si="2"/>
        <v>251468801.56401432</v>
      </c>
    </row>
    <row r="38" spans="1:14" ht="12.75">
      <c r="A38">
        <v>36</v>
      </c>
      <c r="B38">
        <v>187.7151</v>
      </c>
      <c r="D38">
        <v>1513.93828486541</v>
      </c>
      <c r="F38">
        <v>36</v>
      </c>
      <c r="G38">
        <v>187.7151</v>
      </c>
      <c r="I38">
        <v>1513.93828486541</v>
      </c>
      <c r="J38">
        <f t="shared" si="1"/>
        <v>3344.4782653657307</v>
      </c>
      <c r="L38" s="4">
        <v>267933</v>
      </c>
      <c r="N38">
        <f t="shared" si="2"/>
        <v>405634026.47884387</v>
      </c>
    </row>
    <row r="39" spans="1:14" ht="12.75">
      <c r="A39">
        <v>37</v>
      </c>
      <c r="B39">
        <v>359.066</v>
      </c>
      <c r="D39">
        <v>1677.08048102806</v>
      </c>
      <c r="F39">
        <v>37</v>
      </c>
      <c r="G39">
        <v>359.066</v>
      </c>
      <c r="I39">
        <v>1677.08048102806</v>
      </c>
      <c r="J39">
        <f t="shared" si="1"/>
        <v>3704.8796996147644</v>
      </c>
      <c r="L39" s="4">
        <v>255892</v>
      </c>
      <c r="N39">
        <f t="shared" si="2"/>
        <v>429151478.4512323</v>
      </c>
    </row>
    <row r="40" spans="1:14" ht="12.75">
      <c r="A40">
        <v>38</v>
      </c>
      <c r="B40">
        <v>763.8548</v>
      </c>
      <c r="D40">
        <v>1716.49755021109</v>
      </c>
      <c r="F40">
        <v>38</v>
      </c>
      <c r="G40">
        <v>763.8548</v>
      </c>
      <c r="I40">
        <v>1716.49755021109</v>
      </c>
      <c r="J40">
        <f t="shared" si="1"/>
        <v>3791.9569156974403</v>
      </c>
      <c r="L40" s="4">
        <v>244653</v>
      </c>
      <c r="N40">
        <f t="shared" si="2"/>
        <v>419946275.1517938</v>
      </c>
    </row>
    <row r="41" spans="1:14" ht="12.75">
      <c r="A41">
        <v>39</v>
      </c>
      <c r="B41">
        <v>530.3774</v>
      </c>
      <c r="D41">
        <v>2031.62285931461</v>
      </c>
      <c r="F41">
        <v>39</v>
      </c>
      <c r="G41">
        <v>530.3774</v>
      </c>
      <c r="I41">
        <v>2031.62285931461</v>
      </c>
      <c r="J41">
        <f t="shared" si="1"/>
        <v>4488.107979250916</v>
      </c>
      <c r="L41" s="4">
        <v>233940</v>
      </c>
      <c r="N41">
        <f t="shared" si="2"/>
        <v>475277851.70805985</v>
      </c>
    </row>
    <row r="42" spans="1:14" ht="12.75">
      <c r="A42">
        <v>40</v>
      </c>
      <c r="B42">
        <v>4262.106</v>
      </c>
      <c r="D42">
        <v>2344.81663925054</v>
      </c>
      <c r="F42">
        <v>40</v>
      </c>
      <c r="G42">
        <v>4262.106</v>
      </c>
      <c r="I42">
        <v>2344.81663925054</v>
      </c>
      <c r="J42">
        <f t="shared" si="1"/>
        <v>5179.992054259018</v>
      </c>
      <c r="L42" s="4">
        <v>223483</v>
      </c>
      <c r="N42">
        <f t="shared" si="2"/>
        <v>524026656.98962843</v>
      </c>
    </row>
    <row r="43" spans="1:14" ht="12.75">
      <c r="A43">
        <v>41</v>
      </c>
      <c r="B43">
        <v>2423.848</v>
      </c>
      <c r="D43">
        <v>2346.67167329318</v>
      </c>
      <c r="F43">
        <v>41</v>
      </c>
      <c r="G43">
        <v>2423.848</v>
      </c>
      <c r="I43">
        <v>2346.67167329318</v>
      </c>
      <c r="J43">
        <f t="shared" si="1"/>
        <v>5184.090055544239</v>
      </c>
      <c r="L43" s="4">
        <v>213546</v>
      </c>
      <c r="N43">
        <f t="shared" si="2"/>
        <v>501122349.1450654</v>
      </c>
    </row>
    <row r="44" spans="1:14" ht="12.75">
      <c r="A44">
        <v>42</v>
      </c>
      <c r="B44">
        <v>1656.499</v>
      </c>
      <c r="D44">
        <v>2334.76129376999</v>
      </c>
      <c r="F44">
        <v>42</v>
      </c>
      <c r="G44">
        <v>1656.499</v>
      </c>
      <c r="I44">
        <v>2334.76129376999</v>
      </c>
      <c r="J44">
        <f t="shared" si="1"/>
        <v>5157.7785434794605</v>
      </c>
      <c r="L44" s="4">
        <v>202735</v>
      </c>
      <c r="N44">
        <f t="shared" si="2"/>
        <v>473337830.8924589</v>
      </c>
    </row>
    <row r="45" spans="1:14" ht="12.75">
      <c r="A45">
        <v>43</v>
      </c>
      <c r="B45">
        <v>4545.5</v>
      </c>
      <c r="D45">
        <v>2421.91208949554</v>
      </c>
      <c r="F45">
        <v>43</v>
      </c>
      <c r="G45">
        <v>4545.5</v>
      </c>
      <c r="I45">
        <v>2421.91208949554</v>
      </c>
      <c r="J45">
        <f t="shared" si="1"/>
        <v>5350.305507773346</v>
      </c>
      <c r="L45" s="4">
        <v>190395</v>
      </c>
      <c r="N45">
        <f t="shared" si="2"/>
        <v>461119952.27950335</v>
      </c>
    </row>
    <row r="46" spans="1:14" ht="12.75">
      <c r="A46">
        <v>44</v>
      </c>
      <c r="B46">
        <v>3999.858</v>
      </c>
      <c r="D46">
        <v>2399.36496788379</v>
      </c>
      <c r="F46">
        <v>44</v>
      </c>
      <c r="G46">
        <v>3999.858</v>
      </c>
      <c r="I46">
        <v>2399.36496788379</v>
      </c>
      <c r="J46">
        <f t="shared" si="1"/>
        <v>5300.496107396263</v>
      </c>
      <c r="L46" s="4">
        <v>177255</v>
      </c>
      <c r="N46">
        <f t="shared" si="2"/>
        <v>425299437.3822412</v>
      </c>
    </row>
    <row r="47" spans="1:14" ht="12.75">
      <c r="A47">
        <v>45</v>
      </c>
      <c r="B47">
        <v>1563.742</v>
      </c>
      <c r="D47">
        <v>1994.372352489</v>
      </c>
      <c r="F47">
        <v>45</v>
      </c>
      <c r="G47">
        <v>1563.742</v>
      </c>
      <c r="I47">
        <v>1994.372352489</v>
      </c>
      <c r="J47">
        <f t="shared" si="1"/>
        <v>4405.816969308469</v>
      </c>
      <c r="L47" s="4">
        <v>164800</v>
      </c>
      <c r="N47">
        <f t="shared" si="2"/>
        <v>328672563.6901872</v>
      </c>
    </row>
    <row r="48" spans="1:14" ht="12.75">
      <c r="A48">
        <v>46</v>
      </c>
      <c r="B48">
        <v>436.6687</v>
      </c>
      <c r="D48">
        <v>2291.68384943393</v>
      </c>
      <c r="F48">
        <v>46</v>
      </c>
      <c r="G48">
        <v>436.6687</v>
      </c>
      <c r="I48">
        <v>2291.68384943393</v>
      </c>
      <c r="J48">
        <f t="shared" si="1"/>
        <v>5062.615102704023</v>
      </c>
      <c r="L48" s="4">
        <v>152858</v>
      </c>
      <c r="N48">
        <f t="shared" si="2"/>
        <v>350302209.85677165</v>
      </c>
    </row>
    <row r="49" spans="1:14" ht="12.75">
      <c r="A49">
        <v>47</v>
      </c>
      <c r="B49">
        <v>1470.822</v>
      </c>
      <c r="D49">
        <v>2344.44771455138</v>
      </c>
      <c r="F49">
        <v>47</v>
      </c>
      <c r="G49">
        <v>1470.822</v>
      </c>
      <c r="I49">
        <v>2344.44771455138</v>
      </c>
      <c r="J49">
        <f t="shared" si="1"/>
        <v>5179.17705364094</v>
      </c>
      <c r="L49" s="4">
        <v>141682</v>
      </c>
      <c r="N49">
        <f t="shared" si="2"/>
        <v>332166041.09306866</v>
      </c>
    </row>
    <row r="50" spans="1:14" ht="12.75">
      <c r="A50">
        <v>48</v>
      </c>
      <c r="B50">
        <v>1691.299</v>
      </c>
      <c r="D50">
        <v>2018.16498543784</v>
      </c>
      <c r="F50">
        <v>48</v>
      </c>
      <c r="G50">
        <v>1691.299</v>
      </c>
      <c r="I50">
        <v>2018.16498543784</v>
      </c>
      <c r="J50">
        <f t="shared" si="1"/>
        <v>4458.37785938484</v>
      </c>
      <c r="L50" s="4">
        <v>131585</v>
      </c>
      <c r="N50">
        <f t="shared" si="2"/>
        <v>265560239.60883817</v>
      </c>
    </row>
    <row r="51" spans="1:14" ht="12.75">
      <c r="A51">
        <v>49</v>
      </c>
      <c r="B51">
        <v>1570.546</v>
      </c>
      <c r="D51">
        <v>1766.03906224194</v>
      </c>
      <c r="F51">
        <v>49</v>
      </c>
      <c r="G51">
        <v>1570.546</v>
      </c>
      <c r="I51">
        <v>1766.03906224194</v>
      </c>
      <c r="J51">
        <f t="shared" si="1"/>
        <v>3901.4002872515607</v>
      </c>
      <c r="L51" s="4">
        <v>122533</v>
      </c>
      <c r="N51">
        <f t="shared" si="2"/>
        <v>216398064.41369164</v>
      </c>
    </row>
    <row r="52" spans="1:14" ht="12.75">
      <c r="A52">
        <v>50</v>
      </c>
      <c r="B52">
        <v>3569.513</v>
      </c>
      <c r="D52">
        <v>1618.73174993202</v>
      </c>
      <c r="F52">
        <v>50</v>
      </c>
      <c r="G52">
        <v>3569.513</v>
      </c>
      <c r="I52">
        <v>1618.73174993202</v>
      </c>
      <c r="J52">
        <f t="shared" si="1"/>
        <v>3575.9800840140374</v>
      </c>
      <c r="L52" s="4">
        <v>113895</v>
      </c>
      <c r="N52">
        <f t="shared" si="2"/>
        <v>184365452.6585074</v>
      </c>
    </row>
    <row r="53" spans="1:14" ht="12.75">
      <c r="A53">
        <v>51</v>
      </c>
      <c r="B53">
        <v>1138.167</v>
      </c>
      <c r="D53">
        <v>1652.58102217164</v>
      </c>
      <c r="F53">
        <v>51</v>
      </c>
      <c r="G53">
        <v>1138.167</v>
      </c>
      <c r="I53">
        <v>1652.58102217164</v>
      </c>
      <c r="J53">
        <f t="shared" si="1"/>
        <v>3650.757343057936</v>
      </c>
      <c r="L53" s="4">
        <v>105462</v>
      </c>
      <c r="N53">
        <f t="shared" si="2"/>
        <v>174284499.7602655</v>
      </c>
    </row>
    <row r="54" spans="1:14" ht="12.75">
      <c r="A54">
        <v>52</v>
      </c>
      <c r="B54">
        <v>930.7462</v>
      </c>
      <c r="D54">
        <v>1646.36802402881</v>
      </c>
      <c r="F54">
        <v>52</v>
      </c>
      <c r="G54">
        <v>930.7462</v>
      </c>
      <c r="I54">
        <v>1646.36802402881</v>
      </c>
      <c r="J54">
        <f t="shared" si="1"/>
        <v>3637.032056195731</v>
      </c>
      <c r="L54" s="4">
        <v>99322</v>
      </c>
      <c r="N54">
        <f t="shared" si="2"/>
        <v>163520564.88258946</v>
      </c>
    </row>
    <row r="55" spans="1:14" ht="12.75">
      <c r="A55">
        <v>53</v>
      </c>
      <c r="B55">
        <v>151.8506</v>
      </c>
      <c r="D55">
        <v>1658.51328681674</v>
      </c>
      <c r="F55">
        <v>53</v>
      </c>
      <c r="G55">
        <v>151.8506</v>
      </c>
      <c r="I55">
        <v>1658.51328681674</v>
      </c>
      <c r="J55">
        <f t="shared" si="1"/>
        <v>3663.8624546521637</v>
      </c>
      <c r="L55" s="4">
        <v>96337</v>
      </c>
      <c r="N55">
        <f t="shared" si="2"/>
        <v>159776194.51206428</v>
      </c>
    </row>
    <row r="56" spans="1:14" ht="12.75">
      <c r="A56">
        <v>54</v>
      </c>
      <c r="B56">
        <v>151.4449</v>
      </c>
      <c r="D56">
        <v>1468.23962987216</v>
      </c>
      <c r="F56">
        <v>54</v>
      </c>
      <c r="G56">
        <v>151.4449</v>
      </c>
      <c r="I56">
        <v>1468.23962987216</v>
      </c>
      <c r="J56">
        <f t="shared" si="1"/>
        <v>3243.524243719493</v>
      </c>
      <c r="L56" s="4">
        <v>95471</v>
      </c>
      <c r="N56">
        <f t="shared" si="2"/>
        <v>140174305.703525</v>
      </c>
    </row>
    <row r="57" spans="1:14" ht="12.75">
      <c r="A57">
        <v>55</v>
      </c>
      <c r="B57">
        <v>981.0809</v>
      </c>
      <c r="D57">
        <v>987.120142698732</v>
      </c>
      <c r="F57">
        <v>55</v>
      </c>
      <c r="G57">
        <v>981.0809</v>
      </c>
      <c r="I57">
        <v>987.120142698732</v>
      </c>
      <c r="J57">
        <f t="shared" si="1"/>
        <v>2180.6713626071783</v>
      </c>
      <c r="L57" s="4">
        <v>94774</v>
      </c>
      <c r="N57">
        <f t="shared" si="2"/>
        <v>93553324.40412962</v>
      </c>
    </row>
    <row r="58" spans="1:14" ht="12.75">
      <c r="A58">
        <v>56</v>
      </c>
      <c r="B58">
        <v>1951.96</v>
      </c>
      <c r="D58">
        <v>920.97717533309</v>
      </c>
      <c r="F58">
        <v>56</v>
      </c>
      <c r="G58">
        <v>1951.96</v>
      </c>
      <c r="I58">
        <v>920.97717533309</v>
      </c>
      <c r="J58">
        <f t="shared" si="1"/>
        <v>2034.5533081444428</v>
      </c>
      <c r="L58" s="4">
        <v>94588</v>
      </c>
      <c r="N58">
        <f t="shared" si="2"/>
        <v>87113389.06040633</v>
      </c>
    </row>
    <row r="59" spans="1:14" ht="12.75">
      <c r="A59">
        <v>57</v>
      </c>
      <c r="B59">
        <v>2845.33</v>
      </c>
      <c r="D59">
        <v>1040.80176504661</v>
      </c>
      <c r="F59">
        <v>57</v>
      </c>
      <c r="G59">
        <v>2845.33</v>
      </c>
      <c r="I59">
        <v>1040.80176504661</v>
      </c>
      <c r="J59">
        <f t="shared" si="1"/>
        <v>2299.2607535928287</v>
      </c>
      <c r="L59" s="4">
        <v>93827</v>
      </c>
      <c r="N59">
        <f t="shared" si="2"/>
        <v>97655307.20902827</v>
      </c>
    </row>
    <row r="60" spans="1:14" ht="12.75">
      <c r="A60">
        <v>58</v>
      </c>
      <c r="B60">
        <v>414.7494</v>
      </c>
      <c r="D60">
        <v>2362.47556248424</v>
      </c>
      <c r="F60">
        <v>58</v>
      </c>
      <c r="G60">
        <v>414.7494</v>
      </c>
      <c r="I60">
        <v>2362.47556248424</v>
      </c>
      <c r="J60">
        <f t="shared" si="1"/>
        <v>5219.002815487057</v>
      </c>
      <c r="L60" s="4">
        <v>91738</v>
      </c>
      <c r="N60">
        <f t="shared" si="2"/>
        <v>216728783.15117922</v>
      </c>
    </row>
    <row r="61" spans="1:14" ht="12.75">
      <c r="A61">
        <v>59</v>
      </c>
      <c r="B61">
        <v>1116.061</v>
      </c>
      <c r="D61">
        <v>2674.14182688547</v>
      </c>
      <c r="F61">
        <v>59</v>
      </c>
      <c r="G61">
        <v>1116.061</v>
      </c>
      <c r="I61">
        <v>2674.14182688547</v>
      </c>
      <c r="J61">
        <f t="shared" si="1"/>
        <v>5907.512418393565</v>
      </c>
      <c r="L61" s="4">
        <v>88757</v>
      </c>
      <c r="N61">
        <f t="shared" si="2"/>
        <v>237348806.12887365</v>
      </c>
    </row>
    <row r="62" spans="1:14" ht="12.75">
      <c r="A62">
        <v>60</v>
      </c>
      <c r="B62">
        <v>791.9559</v>
      </c>
      <c r="D62">
        <v>2719.51876370238</v>
      </c>
      <c r="F62">
        <v>60</v>
      </c>
      <c r="G62">
        <v>791.9559</v>
      </c>
      <c r="I62">
        <v>2719.51876370238</v>
      </c>
      <c r="J62">
        <f t="shared" si="1"/>
        <v>6007.755724511238</v>
      </c>
      <c r="L62" s="4">
        <v>86163</v>
      </c>
      <c r="N62">
        <f t="shared" si="2"/>
        <v>234321895.23688817</v>
      </c>
    </row>
    <row r="63" spans="1:14" ht="12.75">
      <c r="A63">
        <v>61</v>
      </c>
      <c r="B63">
        <v>3585.969</v>
      </c>
      <c r="D63">
        <v>2592.92539794619</v>
      </c>
      <c r="F63">
        <v>61</v>
      </c>
      <c r="G63">
        <v>3585.969</v>
      </c>
      <c r="I63">
        <v>2592.92539794619</v>
      </c>
      <c r="J63">
        <f t="shared" si="1"/>
        <v>5728.095209585618</v>
      </c>
      <c r="L63" s="4">
        <v>83807</v>
      </c>
      <c r="N63">
        <f t="shared" si="2"/>
        <v>217305298.82567635</v>
      </c>
    </row>
    <row r="64" spans="1:14" ht="12.75">
      <c r="A64">
        <v>62</v>
      </c>
      <c r="B64">
        <v>13540.04</v>
      </c>
      <c r="D64">
        <v>2682.342110354</v>
      </c>
      <c r="F64">
        <v>62</v>
      </c>
      <c r="G64">
        <v>13540.04</v>
      </c>
      <c r="I64">
        <v>2682.342110354</v>
      </c>
      <c r="J64">
        <f t="shared" si="1"/>
        <v>5925.627866100057</v>
      </c>
      <c r="L64" s="4">
        <v>80773</v>
      </c>
      <c r="N64">
        <f t="shared" si="2"/>
        <v>216660819.27962363</v>
      </c>
    </row>
    <row r="65" spans="1:14" ht="12.75">
      <c r="A65">
        <v>63</v>
      </c>
      <c r="B65">
        <v>859.1066</v>
      </c>
      <c r="D65">
        <v>2854.71151868926</v>
      </c>
      <c r="F65">
        <v>63</v>
      </c>
      <c r="G65">
        <v>859.1066</v>
      </c>
      <c r="I65">
        <v>2854.71151868926</v>
      </c>
      <c r="J65">
        <f t="shared" si="1"/>
        <v>6306.413361489308</v>
      </c>
      <c r="L65" s="4">
        <v>76764</v>
      </c>
      <c r="N65">
        <f t="shared" si="2"/>
        <v>219139075.02066237</v>
      </c>
    </row>
    <row r="66" spans="1:14" ht="12.75">
      <c r="A66">
        <v>64</v>
      </c>
      <c r="B66">
        <v>1273.123</v>
      </c>
      <c r="D66">
        <v>2604.43740059413</v>
      </c>
      <c r="F66">
        <v>64</v>
      </c>
      <c r="G66">
        <v>1273.123</v>
      </c>
      <c r="I66">
        <v>2604.43740059413</v>
      </c>
      <c r="J66">
        <f t="shared" si="1"/>
        <v>5753.526657506423</v>
      </c>
      <c r="L66" s="4">
        <v>72128</v>
      </c>
      <c r="N66">
        <f aca="true" t="shared" si="3" ref="N66:N82">I66*L66</f>
        <v>187852860.83005342</v>
      </c>
    </row>
    <row r="67" spans="1:14" ht="12.75">
      <c r="A67">
        <v>65</v>
      </c>
      <c r="B67">
        <v>2310.079</v>
      </c>
      <c r="D67">
        <v>3144.39176007341</v>
      </c>
      <c r="F67">
        <v>65</v>
      </c>
      <c r="G67">
        <v>2310.079</v>
      </c>
      <c r="I67">
        <v>3144.39176007341</v>
      </c>
      <c r="J67">
        <f aca="true" t="shared" si="4" ref="J67:J82">I67*$T$6</f>
        <v>6946.353100711451</v>
      </c>
      <c r="L67" s="4">
        <v>67507</v>
      </c>
      <c r="N67">
        <f t="shared" si="3"/>
        <v>212268454.5472757</v>
      </c>
    </row>
    <row r="68" spans="1:14" ht="12.75">
      <c r="A68">
        <v>66</v>
      </c>
      <c r="B68">
        <v>1876.995</v>
      </c>
      <c r="D68">
        <v>3139.61112534852</v>
      </c>
      <c r="F68">
        <v>66</v>
      </c>
      <c r="G68">
        <v>1876.995</v>
      </c>
      <c r="I68">
        <v>3139.61112534852</v>
      </c>
      <c r="J68">
        <f t="shared" si="4"/>
        <v>6935.792083071641</v>
      </c>
      <c r="L68" s="4">
        <v>62782</v>
      </c>
      <c r="N68">
        <f t="shared" si="3"/>
        <v>197111065.6716308</v>
      </c>
    </row>
    <row r="69" spans="1:14" ht="12.75">
      <c r="A69">
        <v>67</v>
      </c>
      <c r="B69">
        <v>1498.207</v>
      </c>
      <c r="D69">
        <v>1443.72613673214</v>
      </c>
      <c r="F69">
        <v>67</v>
      </c>
      <c r="G69">
        <v>1498.207</v>
      </c>
      <c r="I69">
        <v>1443.72613673214</v>
      </c>
      <c r="J69">
        <f t="shared" si="4"/>
        <v>3189.3708836819155</v>
      </c>
      <c r="L69" s="4">
        <v>58320</v>
      </c>
      <c r="N69">
        <f t="shared" si="3"/>
        <v>84198108.2942184</v>
      </c>
    </row>
    <row r="70" spans="1:14" ht="12.75">
      <c r="A70">
        <v>68</v>
      </c>
      <c r="B70">
        <v>310.9025</v>
      </c>
      <c r="D70">
        <v>1431.12335594355</v>
      </c>
      <c r="F70">
        <v>68</v>
      </c>
      <c r="G70">
        <v>310.9025</v>
      </c>
      <c r="I70">
        <v>1431.12335594355</v>
      </c>
      <c r="J70">
        <f t="shared" si="4"/>
        <v>3161.5297709681595</v>
      </c>
      <c r="L70" s="4">
        <v>54371</v>
      </c>
      <c r="N70">
        <f t="shared" si="3"/>
        <v>77811607.98600675</v>
      </c>
    </row>
    <row r="71" spans="1:14" ht="12.75">
      <c r="A71">
        <v>69</v>
      </c>
      <c r="B71">
        <v>360.3463</v>
      </c>
      <c r="D71">
        <v>1299.03871047908</v>
      </c>
      <c r="F71">
        <v>69</v>
      </c>
      <c r="G71">
        <v>360.3463</v>
      </c>
      <c r="I71">
        <v>1299.03871047908</v>
      </c>
      <c r="J71">
        <f t="shared" si="4"/>
        <v>2869.7383351080575</v>
      </c>
      <c r="L71" s="4">
        <v>50781</v>
      </c>
      <c r="N71">
        <f t="shared" si="3"/>
        <v>65966484.756838165</v>
      </c>
    </row>
    <row r="72" spans="1:14" ht="12.75">
      <c r="A72">
        <v>70</v>
      </c>
      <c r="B72">
        <v>1732.263</v>
      </c>
      <c r="D72">
        <v>1028.90633530226</v>
      </c>
      <c r="F72">
        <v>70</v>
      </c>
      <c r="G72">
        <v>1732.263</v>
      </c>
      <c r="I72">
        <v>1028.90633530226</v>
      </c>
      <c r="J72">
        <f t="shared" si="4"/>
        <v>2272.9822674518296</v>
      </c>
      <c r="L72" s="4">
        <v>47127</v>
      </c>
      <c r="N72">
        <f t="shared" si="3"/>
        <v>48489268.86378961</v>
      </c>
    </row>
    <row r="73" spans="1:14" ht="12.75">
      <c r="A73">
        <v>71</v>
      </c>
      <c r="B73">
        <v>11.57065</v>
      </c>
      <c r="D73">
        <v>5078.74339618371</v>
      </c>
      <c r="F73">
        <v>71</v>
      </c>
      <c r="G73">
        <v>11.57065</v>
      </c>
      <c r="I73">
        <v>1354.02624246364</v>
      </c>
      <c r="J73">
        <f t="shared" si="4"/>
        <v>2991.2126431607226</v>
      </c>
      <c r="L73" s="4">
        <v>43477</v>
      </c>
      <c r="N73">
        <f t="shared" si="3"/>
        <v>58868998.94359168</v>
      </c>
    </row>
    <row r="74" spans="1:14" ht="12.75">
      <c r="A74">
        <v>72</v>
      </c>
      <c r="B74">
        <v>1200.41</v>
      </c>
      <c r="D74">
        <v>5739.1177256518</v>
      </c>
      <c r="F74">
        <v>72</v>
      </c>
      <c r="G74">
        <v>1200.41</v>
      </c>
      <c r="I74">
        <v>1435.35619732972</v>
      </c>
      <c r="J74">
        <f t="shared" si="4"/>
        <v>3170.8806448831056</v>
      </c>
      <c r="L74" s="4">
        <v>40029</v>
      </c>
      <c r="N74">
        <f t="shared" si="3"/>
        <v>57455873.222911365</v>
      </c>
    </row>
    <row r="75" spans="1:14" ht="12.75">
      <c r="A75">
        <v>73</v>
      </c>
      <c r="B75">
        <v>57.7313</v>
      </c>
      <c r="D75">
        <v>6920.89469545952</v>
      </c>
      <c r="F75">
        <v>73</v>
      </c>
      <c r="G75">
        <v>57.7313</v>
      </c>
      <c r="I75">
        <v>1548.83230314191</v>
      </c>
      <c r="J75">
        <f t="shared" si="4"/>
        <v>3421.563498551048</v>
      </c>
      <c r="L75" s="4">
        <v>36837</v>
      </c>
      <c r="N75">
        <f t="shared" si="3"/>
        <v>57054335.55083854</v>
      </c>
    </row>
    <row r="76" spans="1:14" ht="12.75">
      <c r="A76">
        <v>74</v>
      </c>
      <c r="B76">
        <v>120.1283</v>
      </c>
      <c r="D76">
        <v>7013.56829064769</v>
      </c>
      <c r="F76">
        <v>74</v>
      </c>
      <c r="G76">
        <v>120.1283</v>
      </c>
      <c r="I76">
        <v>1462.87954183315</v>
      </c>
      <c r="J76">
        <f t="shared" si="4"/>
        <v>3231.683141525218</v>
      </c>
      <c r="L76" s="4">
        <v>33838</v>
      </c>
      <c r="N76">
        <f t="shared" si="3"/>
        <v>49500917.936550125</v>
      </c>
    </row>
    <row r="77" spans="1:14" ht="12.75">
      <c r="A77">
        <v>75</v>
      </c>
      <c r="B77" s="7">
        <v>28790.58</v>
      </c>
      <c r="D77">
        <v>7360.1206595174</v>
      </c>
      <c r="F77">
        <v>75</v>
      </c>
      <c r="G77">
        <v>3605.4</v>
      </c>
      <c r="I77">
        <v>1289.13477796283</v>
      </c>
      <c r="J77">
        <f t="shared" si="4"/>
        <v>2847.859314428432</v>
      </c>
      <c r="L77" s="4">
        <v>30951</v>
      </c>
      <c r="N77">
        <f t="shared" si="3"/>
        <v>39900010.51272755</v>
      </c>
    </row>
    <row r="78" spans="1:14" ht="12.75">
      <c r="A78">
        <v>76</v>
      </c>
      <c r="B78">
        <v>1729.545</v>
      </c>
      <c r="D78">
        <v>6001.33079816216</v>
      </c>
      <c r="F78">
        <v>76</v>
      </c>
      <c r="G78">
        <v>1729.545</v>
      </c>
      <c r="I78">
        <v>1282.21162756266</v>
      </c>
      <c r="J78">
        <f t="shared" si="4"/>
        <v>2832.5652127647795</v>
      </c>
      <c r="L78" s="4">
        <v>28233</v>
      </c>
      <c r="N78">
        <f t="shared" si="3"/>
        <v>36200680.88097658</v>
      </c>
    </row>
    <row r="79" spans="1:14" ht="12.75">
      <c r="A79">
        <v>77</v>
      </c>
      <c r="B79">
        <v>24.21461</v>
      </c>
      <c r="D79">
        <v>5418.9939322672</v>
      </c>
      <c r="F79">
        <v>77</v>
      </c>
      <c r="G79">
        <v>24.21461</v>
      </c>
      <c r="I79">
        <v>1245.02873992842</v>
      </c>
      <c r="J79">
        <f t="shared" si="4"/>
        <v>2750.4235820395174</v>
      </c>
      <c r="L79" s="4">
        <v>25460</v>
      </c>
      <c r="N79">
        <f t="shared" si="3"/>
        <v>31698431.718577575</v>
      </c>
    </row>
    <row r="80" spans="1:14" ht="12.75">
      <c r="A80">
        <v>78</v>
      </c>
      <c r="B80">
        <v>208.0755</v>
      </c>
      <c r="D80">
        <v>4836.65706637223</v>
      </c>
      <c r="F80">
        <v>78</v>
      </c>
      <c r="G80">
        <v>208.0755</v>
      </c>
      <c r="I80">
        <v>1207.84585229419</v>
      </c>
      <c r="J80">
        <f t="shared" si="4"/>
        <v>2668.2819513142767</v>
      </c>
      <c r="L80" s="4">
        <v>22535</v>
      </c>
      <c r="N80">
        <f t="shared" si="3"/>
        <v>27218806.281449575</v>
      </c>
    </row>
    <row r="81" spans="1:14" ht="12.75">
      <c r="A81">
        <v>79</v>
      </c>
      <c r="B81">
        <v>86.40643</v>
      </c>
      <c r="D81">
        <v>4254.32020047726</v>
      </c>
      <c r="F81">
        <v>79</v>
      </c>
      <c r="G81">
        <v>86.40643</v>
      </c>
      <c r="I81">
        <v>1170.66296465996</v>
      </c>
      <c r="J81">
        <f t="shared" si="4"/>
        <v>2586.140320589036</v>
      </c>
      <c r="L81" s="4">
        <v>19572</v>
      </c>
      <c r="N81">
        <f t="shared" si="3"/>
        <v>22912215.544324737</v>
      </c>
    </row>
    <row r="82" spans="1:14" ht="12.75">
      <c r="A82">
        <v>80</v>
      </c>
      <c r="B82">
        <v>1064.498</v>
      </c>
      <c r="D82">
        <v>3671.9833345823</v>
      </c>
      <c r="F82">
        <v>80</v>
      </c>
      <c r="G82">
        <v>1064.498</v>
      </c>
      <c r="I82">
        <v>1133.48007702572</v>
      </c>
      <c r="J82">
        <f t="shared" si="4"/>
        <v>2503.9986898637735</v>
      </c>
      <c r="L82" s="5">
        <v>87976</v>
      </c>
      <c r="N82">
        <f t="shared" si="3"/>
        <v>99719043.25641474</v>
      </c>
    </row>
    <row r="83" spans="1:14" ht="12.75">
      <c r="A83">
        <v>81</v>
      </c>
      <c r="B83">
        <v>243.8885</v>
      </c>
      <c r="F83">
        <v>81</v>
      </c>
      <c r="G83">
        <v>243.8885</v>
      </c>
      <c r="N83" s="8">
        <f>SUM(N2:N82)</f>
        <v>12797971178.366173</v>
      </c>
    </row>
    <row r="84" spans="1:7" ht="12.75">
      <c r="A84">
        <v>82</v>
      </c>
      <c r="B84">
        <v>7140.551</v>
      </c>
      <c r="F84">
        <v>82</v>
      </c>
      <c r="G84">
        <v>7140.551</v>
      </c>
    </row>
    <row r="85" spans="1:7" ht="12.75">
      <c r="A85">
        <v>83</v>
      </c>
      <c r="B85">
        <v>1088.311</v>
      </c>
      <c r="F85">
        <v>83</v>
      </c>
      <c r="G85">
        <v>1088.311</v>
      </c>
    </row>
    <row r="86" spans="1:7" ht="12.75">
      <c r="A86">
        <v>84</v>
      </c>
      <c r="B86">
        <v>7091.167</v>
      </c>
      <c r="F86">
        <v>84</v>
      </c>
      <c r="G86">
        <v>7091.167</v>
      </c>
    </row>
    <row r="87" spans="1:7" ht="12.75">
      <c r="A87">
        <v>85</v>
      </c>
      <c r="B87">
        <v>795.0495</v>
      </c>
      <c r="F87">
        <v>85</v>
      </c>
      <c r="G87">
        <v>795.0495</v>
      </c>
    </row>
    <row r="88" spans="1:7" ht="12.75">
      <c r="A88">
        <v>86</v>
      </c>
      <c r="B88">
        <v>0</v>
      </c>
      <c r="F88">
        <v>86</v>
      </c>
      <c r="G88">
        <v>0</v>
      </c>
    </row>
    <row r="89" spans="1:7" ht="12.75">
      <c r="A89">
        <v>87</v>
      </c>
      <c r="B89">
        <v>262.8423</v>
      </c>
      <c r="F89">
        <v>87</v>
      </c>
      <c r="G89">
        <v>262.8423</v>
      </c>
    </row>
    <row r="90" spans="1:7" ht="12.75">
      <c r="A90">
        <v>88</v>
      </c>
      <c r="B90">
        <v>6724.937</v>
      </c>
      <c r="F90">
        <v>88</v>
      </c>
      <c r="G90">
        <v>6724.937</v>
      </c>
    </row>
    <row r="91" spans="1:7" ht="12.75">
      <c r="A91">
        <v>89</v>
      </c>
      <c r="B91">
        <v>250.0255</v>
      </c>
      <c r="F91">
        <v>89</v>
      </c>
      <c r="G91">
        <v>250.0255</v>
      </c>
    </row>
    <row r="92" spans="1:7" ht="12.75">
      <c r="A92">
        <v>90</v>
      </c>
      <c r="B92">
        <v>0</v>
      </c>
      <c r="F92">
        <v>90</v>
      </c>
      <c r="G92">
        <v>0</v>
      </c>
    </row>
    <row r="93" spans="1:7" ht="12.75">
      <c r="A93">
        <v>91</v>
      </c>
      <c r="B93">
        <v>0</v>
      </c>
      <c r="F93">
        <v>91</v>
      </c>
      <c r="G93">
        <v>0</v>
      </c>
    </row>
    <row r="94" spans="1:7" ht="12.75">
      <c r="A94">
        <v>92</v>
      </c>
      <c r="B94">
        <v>0</v>
      </c>
      <c r="F94">
        <v>92</v>
      </c>
      <c r="G94">
        <v>0</v>
      </c>
    </row>
    <row r="95" spans="1:7" ht="12.75">
      <c r="A95">
        <v>93</v>
      </c>
      <c r="B95">
        <v>0</v>
      </c>
      <c r="F95">
        <v>93</v>
      </c>
      <c r="G95">
        <v>0</v>
      </c>
    </row>
    <row r="96" spans="1:7" ht="12.75">
      <c r="A96">
        <v>94</v>
      </c>
      <c r="B96">
        <v>0</v>
      </c>
      <c r="F96">
        <v>94</v>
      </c>
      <c r="G96">
        <v>0</v>
      </c>
    </row>
    <row r="97" spans="1:7" ht="12.75">
      <c r="A97">
        <v>95</v>
      </c>
      <c r="B97">
        <v>319.1945</v>
      </c>
      <c r="F97">
        <v>95</v>
      </c>
      <c r="G97">
        <v>319.1945</v>
      </c>
    </row>
    <row r="98" spans="1:7" ht="12.75">
      <c r="A98">
        <v>96</v>
      </c>
      <c r="B98">
        <v>0</v>
      </c>
      <c r="F98">
        <v>96</v>
      </c>
      <c r="G98">
        <v>0</v>
      </c>
    </row>
    <row r="99" spans="1:7" ht="12.75">
      <c r="A99">
        <v>98</v>
      </c>
      <c r="B99">
        <v>0</v>
      </c>
      <c r="F99">
        <v>98</v>
      </c>
      <c r="G99">
        <v>0</v>
      </c>
    </row>
    <row r="100" spans="1:7" ht="12.75">
      <c r="A100">
        <v>99</v>
      </c>
      <c r="B100">
        <v>0</v>
      </c>
      <c r="F100">
        <v>99</v>
      </c>
      <c r="G100">
        <v>0</v>
      </c>
    </row>
    <row r="101" ht="12.75">
      <c r="A101">
        <v>99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masona</dc:creator>
  <cp:keywords/>
  <dc:description/>
  <cp:lastModifiedBy>user</cp:lastModifiedBy>
  <cp:lastPrinted>2008-06-26T04:41:00Z</cp:lastPrinted>
  <dcterms:created xsi:type="dcterms:W3CDTF">2008-06-14T03:39:28Z</dcterms:created>
  <dcterms:modified xsi:type="dcterms:W3CDTF">2008-06-30T19:00:50Z</dcterms:modified>
  <cp:category/>
  <cp:version/>
  <cp:contentType/>
  <cp:contentStatus/>
</cp:coreProperties>
</file>