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1"/>
  </bookViews>
  <sheets>
    <sheet name="By Country" sheetId="1" r:id="rId1"/>
    <sheet name="By Region" sheetId="2" r:id="rId2"/>
    <sheet name="By Dev Level" sheetId="3" r:id="rId3"/>
    <sheet name="WB Y Class." sheetId="4" r:id="rId4"/>
    <sheet name="UN Classifcations" sheetId="5" r:id="rId5"/>
    <sheet name="Sample" sheetId="6" r:id="rId6"/>
  </sheets>
  <externalReferences>
    <externalReference r:id="rId9"/>
    <externalReference r:id="rId10"/>
  </externalReferences>
  <definedNames>
    <definedName name="Blend0" localSheetId="3">'WB Y Class.'!$A$96</definedName>
    <definedName name="East_Asia_and_Pacific" localSheetId="3">'WB Y Class.'!$A$3</definedName>
    <definedName name="Europe_and_Central_Asia0" localSheetId="3">'WB Y Class.'!$A$14</definedName>
    <definedName name="High_income0" localSheetId="3">'WB Y Class.'!$E$60</definedName>
    <definedName name="IBRD0" localSheetId="3">'WB Y Class.'!$A$104</definedName>
    <definedName name="IDA0" localSheetId="3">'WB Y Class.'!$A$71</definedName>
    <definedName name="LAC0" localSheetId="3">'WB Y Class.'!$A$25</definedName>
    <definedName name="Low_income0" localSheetId="3">'WB Y Class.'!$E$1</definedName>
    <definedName name="Lower_middle_income0" localSheetId="3">'WB Y Class.'!$E$19</definedName>
    <definedName name="MENA0" localSheetId="3">'WB Y Class.'!$A$38</definedName>
    <definedName name="OECD_members0" localSheetId="3">'WB Y Class.'!$E$85</definedName>
    <definedName name="South_Asia0" localSheetId="3">'WB Y Class.'!$A$46</definedName>
    <definedName name="Sub_Saharan_Africa0" localSheetId="3">'WB Y Class.'!$A$52</definedName>
    <definedName name="unit">'[2]Macro Control'!$C$5</definedName>
    <definedName name="Upper_middle_income0" localSheetId="3">'WB Y Class.'!$E$41</definedName>
    <definedName name="VarNames">'[1]VarNames'!$B$4:$B$223</definedName>
  </definedNames>
  <calcPr fullCalcOnLoad="1"/>
</workbook>
</file>

<file path=xl/sharedStrings.xml><?xml version="1.0" encoding="utf-8"?>
<sst xmlns="http://schemas.openxmlformats.org/spreadsheetml/2006/main" count="1301" uniqueCount="680">
  <si>
    <t>Asset-based Reallocations, Aggregate Estimates</t>
  </si>
  <si>
    <t>Africa</t>
  </si>
  <si>
    <t>Kenya</t>
  </si>
  <si>
    <t>Nigeria</t>
  </si>
  <si>
    <t xml:space="preserve">etc.  </t>
  </si>
  <si>
    <t>Asset-based inflows</t>
  </si>
  <si>
    <t>Asset income</t>
  </si>
  <si>
    <t>Saving</t>
  </si>
  <si>
    <t>Total</t>
  </si>
  <si>
    <t>Public</t>
  </si>
  <si>
    <t>Private</t>
  </si>
  <si>
    <t>Country (year)</t>
  </si>
  <si>
    <t>Asia</t>
  </si>
  <si>
    <t>China (2002)</t>
  </si>
  <si>
    <t>Order countries by region and country;  use the same regions; country order; and country names as UN.  Spell out United States</t>
  </si>
  <si>
    <t>Labor income</t>
  </si>
  <si>
    <t>Currency and unit</t>
  </si>
  <si>
    <t>Taiwan (1998)</t>
  </si>
  <si>
    <t>NT$ millions</t>
  </si>
  <si>
    <r>
      <t xml:space="preserve">Asset-based Reallocations, Aggregate Estimates, </t>
    </r>
    <r>
      <rPr>
        <sz val="10"/>
        <color indexed="10"/>
        <rFont val="Arial"/>
        <family val="2"/>
      </rPr>
      <t xml:space="preserve">Relative to total labor income.  </t>
    </r>
  </si>
  <si>
    <t>Information on National Statistical Systems</t>
  </si>
  <si>
    <t xml:space="preserve">National Statistical Offices Websites </t>
  </si>
  <si>
    <t>Algeria</t>
  </si>
  <si>
    <t>Office national des statistiques</t>
  </si>
  <si>
    <t>Benin</t>
  </si>
  <si>
    <t>Institut national de la statistique et de l'analyse economique</t>
  </si>
  <si>
    <t>Botswana</t>
  </si>
  <si>
    <t>Central Statistical Office</t>
  </si>
  <si>
    <t>Burundi</t>
  </si>
  <si>
    <t>Institut de Statistiques et d’Etudes Economiques du Burundi</t>
  </si>
  <si>
    <t>Cameroon</t>
  </si>
  <si>
    <t>Institut National de la Statistique</t>
  </si>
  <si>
    <t>Cape Verde</t>
  </si>
  <si>
    <t>Instituto Nacional de Estatistica</t>
  </si>
  <si>
    <t>Central African Republic</t>
  </si>
  <si>
    <t>Direction Générale de la Statistiques, des Etudes Economiques et Sociales</t>
  </si>
  <si>
    <t>Chad</t>
  </si>
  <si>
    <t>Institut National de la Statistique des Etudes Economiques et Demographiques</t>
  </si>
  <si>
    <t>Congo</t>
  </si>
  <si>
    <t>Centre National de la Statistique et des Etudes Economiques</t>
  </si>
  <si>
    <t>Cote d’Ivoire</t>
  </si>
  <si>
    <t>Djibouti</t>
  </si>
  <si>
    <t>Ministère de l'Economie, des Finances et de la Planification, chargé de la Privatisation</t>
  </si>
  <si>
    <t>Egypt</t>
  </si>
  <si>
    <t>Central Agency for Public Mobilization and Statistics</t>
  </si>
  <si>
    <t>Equatorial Guinea</t>
  </si>
  <si>
    <t>Dirección Général de Estadística y Cuentas Nacionales</t>
  </si>
  <si>
    <t>Ethiopia</t>
  </si>
  <si>
    <t>Central Statistical Agency of Ethiopia</t>
  </si>
  <si>
    <t>Gabon</t>
  </si>
  <si>
    <t>Direction Générale de la Statistique et des Etudes Economiques</t>
  </si>
  <si>
    <t>Gambia</t>
  </si>
  <si>
    <t>Central Statistics Department</t>
  </si>
  <si>
    <t>Ghana</t>
  </si>
  <si>
    <t xml:space="preserve">Ghana Statistical Services </t>
  </si>
  <si>
    <t>Guinea</t>
  </si>
  <si>
    <t>Direction Nationale de la Statistique</t>
  </si>
  <si>
    <t>Guinea-Bissau</t>
  </si>
  <si>
    <t>Instituto Nacional de Estatística e Censos</t>
  </si>
  <si>
    <t>Central Bureau of Statistics</t>
  </si>
  <si>
    <t>Lesotho</t>
  </si>
  <si>
    <t>Lesotho Bureau of Statistics</t>
  </si>
  <si>
    <t>Madagascar</t>
  </si>
  <si>
    <t>Malawi</t>
  </si>
  <si>
    <t>National Statistical Office of Malawi</t>
  </si>
  <si>
    <t>Mali</t>
  </si>
  <si>
    <t>Direction nationale de la statistique et de l'informatique</t>
  </si>
  <si>
    <t>Mauritania</t>
  </si>
  <si>
    <t>Office National de la Statistique</t>
  </si>
  <si>
    <t>Mauritius</t>
  </si>
  <si>
    <t>Morocco</t>
  </si>
  <si>
    <t>Direction de la Statistique</t>
  </si>
  <si>
    <t>Mozambique</t>
  </si>
  <si>
    <t>Namibia</t>
  </si>
  <si>
    <t>Niger</t>
  </si>
  <si>
    <t>National Bureau of Statistics</t>
  </si>
  <si>
    <t>Rwanda</t>
  </si>
  <si>
    <t xml:space="preserve">National Institute of Statistics of Rwanda </t>
  </si>
  <si>
    <t>Sao Tome and Principe</t>
  </si>
  <si>
    <t xml:space="preserve">Instituto Nacional de Estatisticas </t>
  </si>
  <si>
    <t>Senegal</t>
  </si>
  <si>
    <t>Agence Nationale de la Statistique de la Demographie</t>
  </si>
  <si>
    <t>Seychelles</t>
  </si>
  <si>
    <t>National Statistics Bureau</t>
  </si>
  <si>
    <t>Sierra Leone</t>
  </si>
  <si>
    <t>Statistics Sierra Leone</t>
  </si>
  <si>
    <t>South Africa</t>
  </si>
  <si>
    <t>Statistics South Africa</t>
  </si>
  <si>
    <t>Sudan</t>
  </si>
  <si>
    <t xml:space="preserve">Central Bureau of Statistics </t>
  </si>
  <si>
    <t>Swaziland</t>
  </si>
  <si>
    <t xml:space="preserve">The Central Statistical Office </t>
  </si>
  <si>
    <t>Togo</t>
  </si>
  <si>
    <t>Direction Generale de la Statistique et de la Comptabilite Nationale</t>
  </si>
  <si>
    <t>Tunisia</t>
  </si>
  <si>
    <t>Institut national de la statistique</t>
  </si>
  <si>
    <t>Uganda</t>
  </si>
  <si>
    <t>Uganda Bureau of Statistics</t>
  </si>
  <si>
    <t>United Republic of Tanzania</t>
  </si>
  <si>
    <t>Zambia</t>
  </si>
  <si>
    <t>Central Statistical Office of Zambia</t>
  </si>
  <si>
    <t>Americas</t>
  </si>
  <si>
    <t>Anguilla</t>
  </si>
  <si>
    <t xml:space="preserve">Statistics Department </t>
  </si>
  <si>
    <t>Argentina</t>
  </si>
  <si>
    <t>Instituto Nacional de Estadística y Censos</t>
  </si>
  <si>
    <t>Aruba</t>
  </si>
  <si>
    <t>Bahamas</t>
  </si>
  <si>
    <t>Department of Statistics</t>
  </si>
  <si>
    <t>Barbados</t>
  </si>
  <si>
    <t>Barbados Statistical Service</t>
  </si>
  <si>
    <t>Belize</t>
  </si>
  <si>
    <t>Statistical Institute of Belize (SIB)</t>
  </si>
  <si>
    <t>Bermuda</t>
  </si>
  <si>
    <t xml:space="preserve">Department of Statistics </t>
  </si>
  <si>
    <t>Bolivia</t>
  </si>
  <si>
    <t>Instituto Nacional de Estadística</t>
  </si>
  <si>
    <t>Brazil</t>
  </si>
  <si>
    <t>Instituto Brasileiro de Geografia e Estatística (IBGE)</t>
  </si>
  <si>
    <t>Canada</t>
  </si>
  <si>
    <t>Statistics Canada</t>
  </si>
  <si>
    <t>Cayman Islands</t>
  </si>
  <si>
    <t>Economics and Statistics Office</t>
  </si>
  <si>
    <t>Chile</t>
  </si>
  <si>
    <t>Instituto Nacional de Estadísticas</t>
  </si>
  <si>
    <t>Colombia</t>
  </si>
  <si>
    <t>Departamento Administrativo Nacional de Estadística (DANE)</t>
  </si>
  <si>
    <t>Costa Rica</t>
  </si>
  <si>
    <t>Cuba</t>
  </si>
  <si>
    <t>Oficina Nacional de Estadísticas</t>
  </si>
  <si>
    <t>Dominican Republic</t>
  </si>
  <si>
    <t>Oficina Nacional de Estadística</t>
  </si>
  <si>
    <t>Ecuador</t>
  </si>
  <si>
    <t>Instituto Nacional de Estadisticas y Censos</t>
  </si>
  <si>
    <t>El Salvador</t>
  </si>
  <si>
    <t xml:space="preserve">Dirección General de Estadística y Censos </t>
  </si>
  <si>
    <t>Guatemala</t>
  </si>
  <si>
    <t>Guyana</t>
  </si>
  <si>
    <t>Bureau of Statistics</t>
  </si>
  <si>
    <t>Haiti</t>
  </si>
  <si>
    <t>Institut Haïtien de Statistique  et d’Informatique</t>
  </si>
  <si>
    <t>Honduras</t>
  </si>
  <si>
    <t>Jamaica</t>
  </si>
  <si>
    <t>Statistical Institute of Jamaica</t>
  </si>
  <si>
    <t>Mexico</t>
  </si>
  <si>
    <t>Instituto Nacional de Estadística, Geografía e Informática (INEGI)</t>
  </si>
  <si>
    <t>Netherlands Antilles</t>
  </si>
  <si>
    <t>Central Bureau of Statistics (CBS)</t>
  </si>
  <si>
    <t>Nicaragua</t>
  </si>
  <si>
    <t>National Institute of Statistics and Censuses</t>
  </si>
  <si>
    <t>Panama</t>
  </si>
  <si>
    <t>Dirección Nacional de Estadística y Censo</t>
  </si>
  <si>
    <t>Paraguay</t>
  </si>
  <si>
    <t>Dirección General de Estadìstica, Encuestas y Censos</t>
  </si>
  <si>
    <t>Peru</t>
  </si>
  <si>
    <t>Instituto Nacional de Estadística e Informática (INEI)</t>
  </si>
  <si>
    <t>Saint Lucia</t>
  </si>
  <si>
    <t>Saint Lucian Government Statistics Department</t>
  </si>
  <si>
    <t>Suriname</t>
  </si>
  <si>
    <t>General Bureau of Statistics</t>
  </si>
  <si>
    <t>Trinidad and Tobago</t>
  </si>
  <si>
    <t>Turks and Caicos Islands</t>
  </si>
  <si>
    <t xml:space="preserve">Department of Economic Planning and Statistics </t>
  </si>
  <si>
    <t>Uruguay</t>
  </si>
  <si>
    <t>United States</t>
  </si>
  <si>
    <t>Fedstats</t>
  </si>
  <si>
    <t>Bureau of the Census</t>
  </si>
  <si>
    <t>Bureau of Economic Analysis</t>
  </si>
  <si>
    <t>Bureau of Justice Statistics</t>
  </si>
  <si>
    <t>Bureau of Labor Statistics</t>
  </si>
  <si>
    <t>Bureau of Transportation Statistics</t>
  </si>
  <si>
    <t>Department of Commerce (STAT-USA)</t>
  </si>
  <si>
    <t>Office of Energy Statistics</t>
  </si>
  <si>
    <t>National Center for Health Statistics</t>
  </si>
  <si>
    <t>The National Center for Education Statistics</t>
  </si>
  <si>
    <t>United States Department of Agriculture, Economic Research Service</t>
  </si>
  <si>
    <t>Venezuela</t>
  </si>
  <si>
    <t> Asia</t>
  </si>
  <si>
    <t>Armenia</t>
  </si>
  <si>
    <t>National Statistical Service of the Republic of Armenia</t>
  </si>
  <si>
    <t>Azerbaijan</t>
  </si>
  <si>
    <t>State Statistical Committee of Azerbaijan Republic</t>
  </si>
  <si>
    <t>Bahrain</t>
  </si>
  <si>
    <t xml:space="preserve">Central Informatics Organisation - Statistics </t>
  </si>
  <si>
    <t>Bangladesh</t>
  </si>
  <si>
    <t>Bhutan</t>
  </si>
  <si>
    <t xml:space="preserve">National Statistics Bureau </t>
  </si>
  <si>
    <t>Brunei Darussalam</t>
  </si>
  <si>
    <t xml:space="preserve">Statistics- Department of Economic Planning and Development </t>
  </si>
  <si>
    <t>Cambodia</t>
  </si>
  <si>
    <t>National Institute of Statistics</t>
  </si>
  <si>
    <t>China</t>
  </si>
  <si>
    <t xml:space="preserve">National Bureau of Statistics of China </t>
  </si>
  <si>
    <t>China, Hong Kong SAR</t>
  </si>
  <si>
    <t>Census and Statistics Department</t>
  </si>
  <si>
    <t>China, Macao SAR</t>
  </si>
  <si>
    <t>Statistics and Census Service</t>
  </si>
  <si>
    <t>Cyprus</t>
  </si>
  <si>
    <t>Statistical Service of the Republica of Cyprus</t>
  </si>
  <si>
    <t>Georgia</t>
  </si>
  <si>
    <t xml:space="preserve">Statistics Georgia </t>
  </si>
  <si>
    <t>India</t>
  </si>
  <si>
    <t xml:space="preserve">Ministry of Statistcs and Programme Implementation </t>
  </si>
  <si>
    <t>Indonesia</t>
  </si>
  <si>
    <t xml:space="preserve">BPS- Statistics Indonesia </t>
  </si>
  <si>
    <t>Iran</t>
  </si>
  <si>
    <t>Statistical Centre of Iran</t>
  </si>
  <si>
    <t>Iraq</t>
  </si>
  <si>
    <t>Central Organization for Statistics and Information Technology (COSIT)</t>
  </si>
  <si>
    <t>Israel</t>
  </si>
  <si>
    <t>Japan</t>
  </si>
  <si>
    <t>Statistics Bureau</t>
  </si>
  <si>
    <t>Jordan</t>
  </si>
  <si>
    <t>Kazakhstan</t>
  </si>
  <si>
    <t>Agency of Statistics of the Republic of Kazakhstan</t>
  </si>
  <si>
    <t>Kyrgyzstan</t>
  </si>
  <si>
    <t>National Statistical Committee of Kyrgyz Republic</t>
  </si>
  <si>
    <t>Korea, Republic of</t>
  </si>
  <si>
    <t>Statistcs Korea</t>
  </si>
  <si>
    <t>Kuwait</t>
  </si>
  <si>
    <t>Lao People's Democratic Republic</t>
  </si>
  <si>
    <t>National Statistics Centre</t>
  </si>
  <si>
    <t>Lebanon</t>
  </si>
  <si>
    <t>Central Administration for Statistics</t>
  </si>
  <si>
    <t>Malaysia</t>
  </si>
  <si>
    <t>Department of Statistics Malaysia</t>
  </si>
  <si>
    <t>Maldives</t>
  </si>
  <si>
    <t>Department of National Planning</t>
  </si>
  <si>
    <t>Mongolia</t>
  </si>
  <si>
    <t>National Statistical Office</t>
  </si>
  <si>
    <t>Myanmar</t>
  </si>
  <si>
    <t xml:space="preserve">Central Statistical Organization </t>
  </si>
  <si>
    <t>Nepal</t>
  </si>
  <si>
    <t>Occupied Palestinian Territory</t>
  </si>
  <si>
    <t>Palestinian Central Bureau of Statistics</t>
  </si>
  <si>
    <t>Oman</t>
  </si>
  <si>
    <t>Ministry of National Economy</t>
  </si>
  <si>
    <t>Pakistan</t>
  </si>
  <si>
    <t>Statistics Division</t>
  </si>
  <si>
    <t>Philippines</t>
  </si>
  <si>
    <t>National Statistical Coordination Board</t>
  </si>
  <si>
    <t>Qatar</t>
  </si>
  <si>
    <t>Statistics Authority</t>
  </si>
  <si>
    <t>Saudi Arabia</t>
  </si>
  <si>
    <t>Central Department of Statistics</t>
  </si>
  <si>
    <t>Singapore</t>
  </si>
  <si>
    <t xml:space="preserve">Singapore Department of Statistics </t>
  </si>
  <si>
    <t>Sri Lanka</t>
  </si>
  <si>
    <t>Department of Census and Statistics</t>
  </si>
  <si>
    <t>Syrian Arab Repblic</t>
  </si>
  <si>
    <t>Tajikistan</t>
  </si>
  <si>
    <t xml:space="preserve">State Statistical Committee of Tajikistan </t>
  </si>
  <si>
    <t>Thailand</t>
  </si>
  <si>
    <t>Turkey</t>
  </si>
  <si>
    <t xml:space="preserve">Turkish Statistical Institute </t>
  </si>
  <si>
    <t>United Arab Emirates</t>
  </si>
  <si>
    <t xml:space="preserve">Central Statistics Department </t>
  </si>
  <si>
    <t>Uzbekistan</t>
  </si>
  <si>
    <t>State Committee of the Republic of Uzbekistan on Statistics</t>
  </si>
  <si>
    <t>Vietnam</t>
  </si>
  <si>
    <t>General Statistics Office</t>
  </si>
  <si>
    <t>Yemen</t>
  </si>
  <si>
    <t> Europe</t>
  </si>
  <si>
    <t>Åland Islands</t>
  </si>
  <si>
    <t>Statistics Åland</t>
  </si>
  <si>
    <t>Albania</t>
  </si>
  <si>
    <t>Institute of Statistics (INSTAT)</t>
  </si>
  <si>
    <t>Andorra</t>
  </si>
  <si>
    <t xml:space="preserve">Ministeri de Finances, Servei d'Estudis </t>
  </si>
  <si>
    <t>Austria</t>
  </si>
  <si>
    <t>Statistics Austria</t>
  </si>
  <si>
    <t>Belarus</t>
  </si>
  <si>
    <t>The Ministry of Statistics and Analysis of the Republic of Belarus</t>
  </si>
  <si>
    <t>Belgium</t>
  </si>
  <si>
    <t>Statistics Belgium</t>
  </si>
  <si>
    <t>Bosnia and Herzegovina</t>
  </si>
  <si>
    <t>Agency for Statistics of Bosnia and Herzegovina</t>
  </si>
  <si>
    <t xml:space="preserve">Federal Office of Statistics </t>
  </si>
  <si>
    <t>The Republika Srpska Institute for Statistics</t>
  </si>
  <si>
    <t>Bulgaria</t>
  </si>
  <si>
    <t>National Statistical Institute of the Republic of Bulgaria</t>
  </si>
  <si>
    <t>Croatia</t>
  </si>
  <si>
    <t>Republic of Croatia Central Bureau of Statistics</t>
  </si>
  <si>
    <t>Czech Republic</t>
  </si>
  <si>
    <t>Czech Statistical Office</t>
  </si>
  <si>
    <t>Denmark</t>
  </si>
  <si>
    <t>Statistics Denmark</t>
  </si>
  <si>
    <t>Estonia</t>
  </si>
  <si>
    <t>Statistics Estonia</t>
  </si>
  <si>
    <t>Faroe Islands</t>
  </si>
  <si>
    <t>Statistics Faroe Islands</t>
  </si>
  <si>
    <t>Finland</t>
  </si>
  <si>
    <t>Statistics Finland</t>
  </si>
  <si>
    <t>France</t>
  </si>
  <si>
    <t>et des Études Économiques</t>
  </si>
  <si>
    <t>Le Portail de la statistique publique française</t>
  </si>
  <si>
    <t>Germany</t>
  </si>
  <si>
    <t>Federal Statistical Office</t>
  </si>
  <si>
    <t>Greece</t>
  </si>
  <si>
    <t>National Statistical Service of Greece</t>
  </si>
  <si>
    <t>Greenland</t>
  </si>
  <si>
    <t>Statistics Greenland</t>
  </si>
  <si>
    <t>Hungary</t>
  </si>
  <si>
    <t>Hungarian Central Statistical Office</t>
  </si>
  <si>
    <t>Iceland</t>
  </si>
  <si>
    <t>Statistics Iceland</t>
  </si>
  <si>
    <t>Ireland</t>
  </si>
  <si>
    <t xml:space="preserve">Central Statistics Office Ireland </t>
  </si>
  <si>
    <t>Italy</t>
  </si>
  <si>
    <t>National Institut of Statistics</t>
  </si>
  <si>
    <t>Latvia</t>
  </si>
  <si>
    <t>Central Statistical Bureau of Latvia</t>
  </si>
  <si>
    <t>Liechtenstein</t>
  </si>
  <si>
    <t>Lithuania</t>
  </si>
  <si>
    <t>Statistics Lithuania</t>
  </si>
  <si>
    <t>Luxembourg</t>
  </si>
  <si>
    <t>STATEC</t>
  </si>
  <si>
    <t>Malta</t>
  </si>
  <si>
    <t>National Statistics Office</t>
  </si>
  <si>
    <t>Moldova</t>
  </si>
  <si>
    <t xml:space="preserve">National Bureau of Statistics </t>
  </si>
  <si>
    <t>Monaco</t>
  </si>
  <si>
    <t>Official Government Portal</t>
  </si>
  <si>
    <t>Montenegro</t>
  </si>
  <si>
    <t>Statistical Office of Montenegro</t>
  </si>
  <si>
    <t>Netherlands</t>
  </si>
  <si>
    <t>Statistics Netherlands</t>
  </si>
  <si>
    <t>Norway</t>
  </si>
  <si>
    <t>Statistics Norway</t>
  </si>
  <si>
    <t>Poland</t>
  </si>
  <si>
    <t>Portugal</t>
  </si>
  <si>
    <t>Instituto Nacional de Estatística</t>
  </si>
  <si>
    <t>Romania</t>
  </si>
  <si>
    <t>Russian Federation</t>
  </si>
  <si>
    <t>Federal State Statistics Service</t>
  </si>
  <si>
    <t>San Marino</t>
  </si>
  <si>
    <t>Office of Economic Planning Data Processing and Statistics</t>
  </si>
  <si>
    <t>Serbia</t>
  </si>
  <si>
    <t>Statistical Office of the Republic of Serbia</t>
  </si>
  <si>
    <t>Slovakia</t>
  </si>
  <si>
    <t>Statistical Office of the Slovak Republic</t>
  </si>
  <si>
    <t>Slovenia</t>
  </si>
  <si>
    <t>Statistical Office of the Republic of Slovenia</t>
  </si>
  <si>
    <t>Spain</t>
  </si>
  <si>
    <t>Sweden</t>
  </si>
  <si>
    <t>Statistics Sweden</t>
  </si>
  <si>
    <t>Switzerland</t>
  </si>
  <si>
    <t>Swiss Federal Statistical Office</t>
  </si>
  <si>
    <t>The Former Yugoslav Rep. of Macedonia</t>
  </si>
  <si>
    <t>State Statistical Office</t>
  </si>
  <si>
    <t>Ukraine</t>
  </si>
  <si>
    <t>The State Committee of Statistics of Ukraine</t>
  </si>
  <si>
    <t>United Kingdom</t>
  </si>
  <si>
    <t>UK Statistics Authority</t>
  </si>
  <si>
    <t>Office for National Statistics</t>
  </si>
  <si>
    <t>HM Customs and Excise - online Trade Information Service</t>
  </si>
  <si>
    <t>  Oceania</t>
  </si>
  <si>
    <t>Australia</t>
  </si>
  <si>
    <t>Australian Bureau of Statistics</t>
  </si>
  <si>
    <t>Cook Islands</t>
  </si>
  <si>
    <t>Cook Islands Statistics Office</t>
  </si>
  <si>
    <t>Fiji</t>
  </si>
  <si>
    <t>Fiji Islands Bureau of Statistics</t>
  </si>
  <si>
    <t>Kiribati</t>
  </si>
  <si>
    <t xml:space="preserve">National Statistics Office </t>
  </si>
  <si>
    <t>Micronesia, Federated States of</t>
  </si>
  <si>
    <t>Government of the Federated States of Micronesia (FSM)</t>
  </si>
  <si>
    <t>Marshall Islands</t>
  </si>
  <si>
    <t xml:space="preserve">Embassy of the Republic of the Marshall Islands </t>
  </si>
  <si>
    <t>Economic Policy-Planning and Statistics Office</t>
  </si>
  <si>
    <t>Nauru</t>
  </si>
  <si>
    <t xml:space="preserve">Nauru Bureau of Statistics </t>
  </si>
  <si>
    <t>New Zealand</t>
  </si>
  <si>
    <t>Statistics New Zealand</t>
  </si>
  <si>
    <t>Niue</t>
  </si>
  <si>
    <t>Niue Statistics</t>
  </si>
  <si>
    <t>Northern Mariana Islands</t>
  </si>
  <si>
    <t xml:space="preserve">Department of Commerce: Central Statistics Division </t>
  </si>
  <si>
    <t>Palau</t>
  </si>
  <si>
    <t xml:space="preserve">Palau Statistics </t>
  </si>
  <si>
    <t>Papua New Guinea</t>
  </si>
  <si>
    <t xml:space="preserve">National Statistical Office of Papua New Guinea </t>
  </si>
  <si>
    <t>Samoa</t>
  </si>
  <si>
    <t>Samoa Statistics Department</t>
  </si>
  <si>
    <t>Solomon Islands</t>
  </si>
  <si>
    <t xml:space="preserve">Solomon Islands National Statistics Office </t>
  </si>
  <si>
    <t>Tokelau</t>
  </si>
  <si>
    <t>Tokelau: Statistics Unit</t>
  </si>
  <si>
    <t>Tonga</t>
  </si>
  <si>
    <t>Tonga Department of Statistics</t>
  </si>
  <si>
    <t>Tuvalu</t>
  </si>
  <si>
    <t>Vanuatu</t>
  </si>
  <si>
    <t>Vanuatu National Statistics Office</t>
  </si>
  <si>
    <t>South Korea</t>
  </si>
  <si>
    <t>Taiwan</t>
  </si>
  <si>
    <t>US</t>
  </si>
  <si>
    <t>Europe</t>
  </si>
  <si>
    <t>1,000,000 EUR</t>
  </si>
  <si>
    <t>1,000,000 Mex Pesos</t>
  </si>
  <si>
    <t>1,000,000,000 US$</t>
  </si>
  <si>
    <t>1,000 Pesos</t>
  </si>
  <si>
    <t>1,000,000 Kr</t>
  </si>
  <si>
    <t>1,000,000 Pesos</t>
  </si>
  <si>
    <t>1,000,000,000 Won</t>
  </si>
  <si>
    <t>1,000,000 R $</t>
  </si>
  <si>
    <t>1,000,000 UNs</t>
  </si>
  <si>
    <t>1,000,000,000 Yen</t>
  </si>
  <si>
    <r>
      <t xml:space="preserve">Asset-based Reallocations, Aggregate Estimates </t>
    </r>
    <r>
      <rPr>
        <sz val="10"/>
        <color indexed="10"/>
        <rFont val="Arial"/>
        <family val="2"/>
      </rPr>
      <t>(Domestic)</t>
    </r>
  </si>
  <si>
    <t>Year</t>
  </si>
  <si>
    <r>
      <t xml:space="preserve">Asset-based Reallocations, Aggregate Estimates, </t>
    </r>
    <r>
      <rPr>
        <sz val="10"/>
        <color indexed="10"/>
        <rFont val="Arial"/>
        <family val="2"/>
      </rPr>
      <t xml:space="preserve">Relative to total factor income.  </t>
    </r>
  </si>
  <si>
    <t xml:space="preserve">  East Asia</t>
  </si>
  <si>
    <t xml:space="preserve">  South and SE Asia</t>
  </si>
  <si>
    <t xml:space="preserve">  Latin America</t>
  </si>
  <si>
    <t xml:space="preserve">  North America</t>
  </si>
  <si>
    <t>Latin America</t>
  </si>
  <si>
    <t>North America</t>
  </si>
  <si>
    <t>East Asia</t>
  </si>
  <si>
    <t>South and Southeast Asia</t>
  </si>
  <si>
    <t>Bold indicates a change of classification.</t>
  </si>
  <si>
    <t>East Asia and Pacific (developing only: 23)</t>
  </si>
  <si>
    <r>
      <t>American Samoa</t>
    </r>
    <r>
      <rPr>
        <sz val="7.5"/>
        <color indexed="8"/>
        <rFont val="Arial"/>
        <family val="2"/>
      </rPr>
      <t> </t>
    </r>
  </si>
  <si>
    <r>
      <t>Malaysia</t>
    </r>
    <r>
      <rPr>
        <sz val="7.5"/>
        <color indexed="8"/>
        <rFont val="Arial"/>
        <family val="2"/>
      </rPr>
      <t> </t>
    </r>
  </si>
  <si>
    <r>
      <t>Samoa</t>
    </r>
    <r>
      <rPr>
        <sz val="7.5"/>
        <color indexed="8"/>
        <rFont val="Arial"/>
        <family val="2"/>
      </rPr>
      <t> </t>
    </r>
  </si>
  <si>
    <r>
      <t>Cambodia</t>
    </r>
    <r>
      <rPr>
        <sz val="7.5"/>
        <color indexed="8"/>
        <rFont val="Arial"/>
        <family val="2"/>
      </rPr>
      <t> </t>
    </r>
  </si>
  <si>
    <r>
      <t>Marshall Islands</t>
    </r>
    <r>
      <rPr>
        <sz val="7.5"/>
        <color indexed="8"/>
        <rFont val="Arial"/>
        <family val="2"/>
      </rPr>
      <t> </t>
    </r>
  </si>
  <si>
    <r>
      <t>Solomon Islands</t>
    </r>
    <r>
      <rPr>
        <sz val="7.5"/>
        <color indexed="8"/>
        <rFont val="Arial"/>
        <family val="2"/>
      </rPr>
      <t> </t>
    </r>
  </si>
  <si>
    <r>
      <t>China</t>
    </r>
    <r>
      <rPr>
        <sz val="7.5"/>
        <color indexed="8"/>
        <rFont val="Arial"/>
        <family val="2"/>
      </rPr>
      <t> </t>
    </r>
  </si>
  <si>
    <r>
      <t>Micronesia, Fed. Sts</t>
    </r>
    <r>
      <rPr>
        <sz val="7.5"/>
        <color indexed="8"/>
        <rFont val="Arial"/>
        <family val="2"/>
      </rPr>
      <t> </t>
    </r>
  </si>
  <si>
    <r>
      <t>Thailand</t>
    </r>
    <r>
      <rPr>
        <sz val="7.5"/>
        <color indexed="8"/>
        <rFont val="Arial"/>
        <family val="2"/>
      </rPr>
      <t> </t>
    </r>
  </si>
  <si>
    <r>
      <t>Fiji</t>
    </r>
    <r>
      <rPr>
        <sz val="7.5"/>
        <color indexed="8"/>
        <rFont val="Arial"/>
        <family val="2"/>
      </rPr>
      <t> </t>
    </r>
  </si>
  <si>
    <r>
      <t>Mongolia</t>
    </r>
    <r>
      <rPr>
        <sz val="7.5"/>
        <color indexed="8"/>
        <rFont val="Arial"/>
        <family val="2"/>
      </rPr>
      <t> </t>
    </r>
  </si>
  <si>
    <r>
      <t>Timor-Leste</t>
    </r>
    <r>
      <rPr>
        <sz val="7.5"/>
        <color indexed="8"/>
        <rFont val="Arial"/>
        <family val="2"/>
      </rPr>
      <t> </t>
    </r>
  </si>
  <si>
    <r>
      <t>Indonesia</t>
    </r>
    <r>
      <rPr>
        <sz val="7.5"/>
        <color indexed="8"/>
        <rFont val="Arial"/>
        <family val="2"/>
      </rPr>
      <t> </t>
    </r>
  </si>
  <si>
    <r>
      <t>Myanmar</t>
    </r>
    <r>
      <rPr>
        <sz val="7.5"/>
        <color indexed="8"/>
        <rFont val="Arial"/>
        <family val="2"/>
      </rPr>
      <t> </t>
    </r>
  </si>
  <si>
    <r>
      <t>Tonga</t>
    </r>
    <r>
      <rPr>
        <sz val="7.5"/>
        <color indexed="8"/>
        <rFont val="Arial"/>
        <family val="2"/>
      </rPr>
      <t> </t>
    </r>
  </si>
  <si>
    <r>
      <t>Kiribati</t>
    </r>
    <r>
      <rPr>
        <sz val="7.5"/>
        <color indexed="8"/>
        <rFont val="Arial"/>
        <family val="2"/>
      </rPr>
      <t> </t>
    </r>
  </si>
  <si>
    <r>
      <t>Palau</t>
    </r>
    <r>
      <rPr>
        <sz val="7.5"/>
        <color indexed="8"/>
        <rFont val="Arial"/>
        <family val="2"/>
      </rPr>
      <t> </t>
    </r>
  </si>
  <si>
    <r>
      <t>Vanuatu</t>
    </r>
    <r>
      <rPr>
        <sz val="7.5"/>
        <color indexed="8"/>
        <rFont val="Arial"/>
        <family val="2"/>
      </rPr>
      <t> </t>
    </r>
  </si>
  <si>
    <r>
      <t>Korea, Dem. Rep.</t>
    </r>
    <r>
      <rPr>
        <sz val="7.5"/>
        <color indexed="8"/>
        <rFont val="Arial"/>
        <family val="2"/>
      </rPr>
      <t> </t>
    </r>
  </si>
  <si>
    <r>
      <t>Papua New Guinea</t>
    </r>
    <r>
      <rPr>
        <sz val="7.5"/>
        <color indexed="8"/>
        <rFont val="Arial"/>
        <family val="2"/>
      </rPr>
      <t> </t>
    </r>
  </si>
  <si>
    <r>
      <t>Vietnam</t>
    </r>
    <r>
      <rPr>
        <sz val="7.5"/>
        <color indexed="8"/>
        <rFont val="Arial"/>
        <family val="2"/>
      </rPr>
      <t> </t>
    </r>
  </si>
  <si>
    <r>
      <t>Lao PDR</t>
    </r>
    <r>
      <rPr>
        <sz val="7.5"/>
        <color indexed="8"/>
        <rFont val="Arial"/>
        <family val="2"/>
      </rPr>
      <t> </t>
    </r>
  </si>
  <si>
    <r>
      <t>Philippines</t>
    </r>
    <r>
      <rPr>
        <sz val="7.5"/>
        <color indexed="8"/>
        <rFont val="Arial"/>
        <family val="2"/>
      </rPr>
      <t> </t>
    </r>
  </si>
  <si>
    <t>Europe and Central Asia (developing only: 24)</t>
  </si>
  <si>
    <r>
      <t>Albania</t>
    </r>
    <r>
      <rPr>
        <sz val="7.5"/>
        <color indexed="8"/>
        <rFont val="Arial"/>
        <family val="2"/>
      </rPr>
      <t> </t>
    </r>
  </si>
  <si>
    <r>
      <t>Kosovo</t>
    </r>
    <r>
      <rPr>
        <sz val="7.5"/>
        <color indexed="8"/>
        <rFont val="Arial"/>
        <family val="2"/>
      </rPr>
      <t> </t>
    </r>
  </si>
  <si>
    <r>
      <t>Romania</t>
    </r>
    <r>
      <rPr>
        <sz val="7.5"/>
        <color indexed="8"/>
        <rFont val="Arial"/>
        <family val="2"/>
      </rPr>
      <t> </t>
    </r>
  </si>
  <si>
    <r>
      <t>Armenia</t>
    </r>
    <r>
      <rPr>
        <sz val="7.5"/>
        <color indexed="8"/>
        <rFont val="Arial"/>
        <family val="2"/>
      </rPr>
      <t> </t>
    </r>
  </si>
  <si>
    <r>
      <t>Kyrgyz Republic</t>
    </r>
    <r>
      <rPr>
        <sz val="7.5"/>
        <color indexed="8"/>
        <rFont val="Arial"/>
        <family val="2"/>
      </rPr>
      <t> </t>
    </r>
  </si>
  <si>
    <r>
      <t>Russian Federation</t>
    </r>
    <r>
      <rPr>
        <sz val="7.5"/>
        <color indexed="8"/>
        <rFont val="Arial"/>
        <family val="2"/>
      </rPr>
      <t> </t>
    </r>
  </si>
  <si>
    <r>
      <t>Azerbaijan</t>
    </r>
    <r>
      <rPr>
        <sz val="7.5"/>
        <color indexed="8"/>
        <rFont val="Arial"/>
        <family val="2"/>
      </rPr>
      <t> </t>
    </r>
  </si>
  <si>
    <r>
      <t>Latvia</t>
    </r>
    <r>
      <rPr>
        <sz val="7.5"/>
        <color indexed="8"/>
        <rFont val="Arial"/>
        <family val="2"/>
      </rPr>
      <t> </t>
    </r>
  </si>
  <si>
    <r>
      <t>Serbia</t>
    </r>
    <r>
      <rPr>
        <sz val="7.5"/>
        <color indexed="8"/>
        <rFont val="Arial"/>
        <family val="2"/>
      </rPr>
      <t> </t>
    </r>
  </si>
  <si>
    <r>
      <t>Belarus</t>
    </r>
    <r>
      <rPr>
        <sz val="7.5"/>
        <color indexed="8"/>
        <rFont val="Arial"/>
        <family val="2"/>
      </rPr>
      <t> </t>
    </r>
  </si>
  <si>
    <r>
      <t>Lithuania</t>
    </r>
    <r>
      <rPr>
        <sz val="7.5"/>
        <color indexed="8"/>
        <rFont val="Arial"/>
        <family val="2"/>
      </rPr>
      <t> </t>
    </r>
  </si>
  <si>
    <r>
      <t>Tajikistan</t>
    </r>
    <r>
      <rPr>
        <sz val="7.5"/>
        <color indexed="8"/>
        <rFont val="Arial"/>
        <family val="2"/>
      </rPr>
      <t> </t>
    </r>
  </si>
  <si>
    <r>
      <t>Bosnia and Herzegovina</t>
    </r>
    <r>
      <rPr>
        <sz val="7.5"/>
        <color indexed="8"/>
        <rFont val="Arial"/>
        <family val="2"/>
      </rPr>
      <t> </t>
    </r>
  </si>
  <si>
    <r>
      <t>Macedonia, FYR</t>
    </r>
    <r>
      <rPr>
        <sz val="7.5"/>
        <color indexed="8"/>
        <rFont val="Arial"/>
        <family val="2"/>
      </rPr>
      <t> </t>
    </r>
  </si>
  <si>
    <r>
      <t>Turkey</t>
    </r>
    <r>
      <rPr>
        <sz val="7.5"/>
        <color indexed="8"/>
        <rFont val="Arial"/>
        <family val="2"/>
      </rPr>
      <t> </t>
    </r>
  </si>
  <si>
    <r>
      <t>Bulgaria</t>
    </r>
    <r>
      <rPr>
        <sz val="7.5"/>
        <color indexed="8"/>
        <rFont val="Arial"/>
        <family val="2"/>
      </rPr>
      <t> </t>
    </r>
  </si>
  <si>
    <r>
      <t>Moldova</t>
    </r>
    <r>
      <rPr>
        <sz val="7.5"/>
        <color indexed="8"/>
        <rFont val="Arial"/>
        <family val="2"/>
      </rPr>
      <t> </t>
    </r>
  </si>
  <si>
    <r>
      <t>Turkmenistan</t>
    </r>
    <r>
      <rPr>
        <sz val="7.5"/>
        <color indexed="8"/>
        <rFont val="Arial"/>
        <family val="2"/>
      </rPr>
      <t> </t>
    </r>
  </si>
  <si>
    <r>
      <t>Georgia</t>
    </r>
    <r>
      <rPr>
        <sz val="7.5"/>
        <color indexed="8"/>
        <rFont val="Arial"/>
        <family val="2"/>
      </rPr>
      <t> </t>
    </r>
  </si>
  <si>
    <r>
      <t>Montenegro</t>
    </r>
    <r>
      <rPr>
        <sz val="7.5"/>
        <color indexed="8"/>
        <rFont val="Arial"/>
        <family val="2"/>
      </rPr>
      <t> </t>
    </r>
  </si>
  <si>
    <r>
      <t>Ukraine</t>
    </r>
    <r>
      <rPr>
        <sz val="7.5"/>
        <color indexed="8"/>
        <rFont val="Arial"/>
        <family val="2"/>
      </rPr>
      <t> </t>
    </r>
  </si>
  <si>
    <r>
      <t>Kazakhstan</t>
    </r>
    <r>
      <rPr>
        <sz val="7.5"/>
        <color indexed="8"/>
        <rFont val="Arial"/>
        <family val="2"/>
      </rPr>
      <t> </t>
    </r>
  </si>
  <si>
    <r>
      <t>Poland</t>
    </r>
    <r>
      <rPr>
        <sz val="7.5"/>
        <color indexed="8"/>
        <rFont val="Arial"/>
        <family val="2"/>
      </rPr>
      <t> </t>
    </r>
  </si>
  <si>
    <r>
      <t>Uzbekistan</t>
    </r>
    <r>
      <rPr>
        <sz val="7.5"/>
        <color indexed="8"/>
        <rFont val="Arial"/>
        <family val="2"/>
      </rPr>
      <t> </t>
    </r>
  </si>
  <si>
    <t>Latin America and the Caribbean (developing only: 29)</t>
  </si>
  <si>
    <r>
      <t>Argentina</t>
    </r>
    <r>
      <rPr>
        <sz val="7.5"/>
        <color indexed="8"/>
        <rFont val="Arial"/>
        <family val="2"/>
      </rPr>
      <t> </t>
    </r>
  </si>
  <si>
    <r>
      <t>Ecuador</t>
    </r>
    <r>
      <rPr>
        <sz val="7.5"/>
        <color indexed="8"/>
        <rFont val="Arial"/>
        <family val="2"/>
      </rPr>
      <t> </t>
    </r>
  </si>
  <si>
    <r>
      <t>Panama</t>
    </r>
    <r>
      <rPr>
        <sz val="7.5"/>
        <color indexed="8"/>
        <rFont val="Arial"/>
        <family val="2"/>
      </rPr>
      <t> </t>
    </r>
  </si>
  <si>
    <r>
      <t>Belize</t>
    </r>
    <r>
      <rPr>
        <sz val="7.5"/>
        <color indexed="8"/>
        <rFont val="Arial"/>
        <family val="2"/>
      </rPr>
      <t> </t>
    </r>
  </si>
  <si>
    <r>
      <t>El Salvador</t>
    </r>
    <r>
      <rPr>
        <sz val="7.5"/>
        <color indexed="8"/>
        <rFont val="Arial"/>
        <family val="2"/>
      </rPr>
      <t> </t>
    </r>
  </si>
  <si>
    <r>
      <t>Paraguay</t>
    </r>
    <r>
      <rPr>
        <sz val="7.5"/>
        <color indexed="8"/>
        <rFont val="Arial"/>
        <family val="2"/>
      </rPr>
      <t> </t>
    </r>
  </si>
  <si>
    <r>
      <t>Bolivia</t>
    </r>
    <r>
      <rPr>
        <sz val="7.5"/>
        <color indexed="8"/>
        <rFont val="Arial"/>
        <family val="2"/>
      </rPr>
      <t> </t>
    </r>
  </si>
  <si>
    <r>
      <t>Grenada</t>
    </r>
    <r>
      <rPr>
        <sz val="7.5"/>
        <color indexed="8"/>
        <rFont val="Arial"/>
        <family val="2"/>
      </rPr>
      <t> </t>
    </r>
  </si>
  <si>
    <r>
      <t>Peru</t>
    </r>
    <r>
      <rPr>
        <sz val="7.5"/>
        <color indexed="8"/>
        <rFont val="Arial"/>
        <family val="2"/>
      </rPr>
      <t> </t>
    </r>
  </si>
  <si>
    <r>
      <t>Brazil</t>
    </r>
    <r>
      <rPr>
        <sz val="7.5"/>
        <color indexed="8"/>
        <rFont val="Arial"/>
        <family val="2"/>
      </rPr>
      <t> </t>
    </r>
  </si>
  <si>
    <r>
      <t>Guatemala</t>
    </r>
    <r>
      <rPr>
        <sz val="7.5"/>
        <color indexed="8"/>
        <rFont val="Arial"/>
        <family val="2"/>
      </rPr>
      <t> </t>
    </r>
  </si>
  <si>
    <r>
      <t>St. Kitts and Nevis</t>
    </r>
    <r>
      <rPr>
        <sz val="7.5"/>
        <color indexed="8"/>
        <rFont val="Arial"/>
        <family val="2"/>
      </rPr>
      <t> </t>
    </r>
  </si>
  <si>
    <r>
      <t>Chile</t>
    </r>
    <r>
      <rPr>
        <sz val="7.5"/>
        <color indexed="8"/>
        <rFont val="Arial"/>
        <family val="2"/>
      </rPr>
      <t> </t>
    </r>
  </si>
  <si>
    <r>
      <t>Guyana</t>
    </r>
    <r>
      <rPr>
        <sz val="7.5"/>
        <color indexed="8"/>
        <rFont val="Arial"/>
        <family val="2"/>
      </rPr>
      <t> </t>
    </r>
  </si>
  <si>
    <r>
      <t>St. Lucia</t>
    </r>
    <r>
      <rPr>
        <sz val="7.5"/>
        <color indexed="8"/>
        <rFont val="Arial"/>
        <family val="2"/>
      </rPr>
      <t> </t>
    </r>
  </si>
  <si>
    <r>
      <t>Colombia</t>
    </r>
    <r>
      <rPr>
        <sz val="7.5"/>
        <color indexed="8"/>
        <rFont val="Arial"/>
        <family val="2"/>
      </rPr>
      <t> </t>
    </r>
  </si>
  <si>
    <r>
      <t>Haiti</t>
    </r>
    <r>
      <rPr>
        <sz val="7.5"/>
        <color indexed="8"/>
        <rFont val="Arial"/>
        <family val="2"/>
      </rPr>
      <t> </t>
    </r>
  </si>
  <si>
    <r>
      <t>St. Vincent and the Grenadines</t>
    </r>
    <r>
      <rPr>
        <sz val="7.5"/>
        <color indexed="8"/>
        <rFont val="Arial"/>
        <family val="2"/>
      </rPr>
      <t> </t>
    </r>
  </si>
  <si>
    <r>
      <t>Costa Rica</t>
    </r>
    <r>
      <rPr>
        <sz val="7.5"/>
        <color indexed="8"/>
        <rFont val="Arial"/>
        <family val="2"/>
      </rPr>
      <t> </t>
    </r>
  </si>
  <si>
    <r>
      <t>Honduras</t>
    </r>
    <r>
      <rPr>
        <sz val="7.5"/>
        <color indexed="8"/>
        <rFont val="Arial"/>
        <family val="2"/>
      </rPr>
      <t> </t>
    </r>
  </si>
  <si>
    <r>
      <t>Suriname</t>
    </r>
    <r>
      <rPr>
        <sz val="7.5"/>
        <color indexed="8"/>
        <rFont val="Arial"/>
        <family val="2"/>
      </rPr>
      <t> </t>
    </r>
  </si>
  <si>
    <r>
      <t>Cuba</t>
    </r>
    <r>
      <rPr>
        <sz val="7.5"/>
        <color indexed="8"/>
        <rFont val="Arial"/>
        <family val="2"/>
      </rPr>
      <t> </t>
    </r>
  </si>
  <si>
    <r>
      <t>Jamaica</t>
    </r>
    <r>
      <rPr>
        <sz val="7.5"/>
        <color indexed="8"/>
        <rFont val="Arial"/>
        <family val="2"/>
      </rPr>
      <t> </t>
    </r>
  </si>
  <si>
    <r>
      <t>Uruguay</t>
    </r>
    <r>
      <rPr>
        <sz val="7.5"/>
        <color indexed="8"/>
        <rFont val="Arial"/>
        <family val="2"/>
      </rPr>
      <t> </t>
    </r>
  </si>
  <si>
    <r>
      <t>Dominica</t>
    </r>
    <r>
      <rPr>
        <sz val="7.5"/>
        <color indexed="8"/>
        <rFont val="Arial"/>
        <family val="2"/>
      </rPr>
      <t> </t>
    </r>
  </si>
  <si>
    <r>
      <t>Mexico</t>
    </r>
    <r>
      <rPr>
        <sz val="7.5"/>
        <color indexed="8"/>
        <rFont val="Arial"/>
        <family val="2"/>
      </rPr>
      <t> </t>
    </r>
  </si>
  <si>
    <r>
      <t>Venezuela, RB</t>
    </r>
    <r>
      <rPr>
        <sz val="7.5"/>
        <color indexed="8"/>
        <rFont val="Arial"/>
        <family val="2"/>
      </rPr>
      <t> </t>
    </r>
  </si>
  <si>
    <r>
      <t>Dominican Republic</t>
    </r>
    <r>
      <rPr>
        <sz val="7.5"/>
        <color indexed="8"/>
        <rFont val="Arial"/>
        <family val="2"/>
      </rPr>
      <t> </t>
    </r>
  </si>
  <si>
    <r>
      <t>Nicaragua</t>
    </r>
    <r>
      <rPr>
        <sz val="7.5"/>
        <color indexed="8"/>
        <rFont val="Arial"/>
        <family val="2"/>
      </rPr>
      <t> </t>
    </r>
  </si>
  <si>
    <r>
      <t> </t>
    </r>
    <r>
      <rPr>
        <sz val="7.5"/>
        <color indexed="8"/>
        <rFont val="Arial"/>
        <family val="2"/>
      </rPr>
      <t> </t>
    </r>
  </si>
  <si>
    <t>Middle East and North Africa (developing only: 13)</t>
  </si>
  <si>
    <r>
      <t>Algeria</t>
    </r>
    <r>
      <rPr>
        <sz val="7.5"/>
        <color indexed="8"/>
        <rFont val="Arial"/>
        <family val="2"/>
      </rPr>
      <t> </t>
    </r>
  </si>
  <si>
    <r>
      <t>Jordan</t>
    </r>
    <r>
      <rPr>
        <sz val="7.5"/>
        <color indexed="8"/>
        <rFont val="Arial"/>
        <family val="2"/>
      </rPr>
      <t> </t>
    </r>
  </si>
  <si>
    <r>
      <t>Tunisia</t>
    </r>
    <r>
      <rPr>
        <sz val="7.5"/>
        <color indexed="8"/>
        <rFont val="Arial"/>
        <family val="2"/>
      </rPr>
      <t> </t>
    </r>
  </si>
  <si>
    <r>
      <t>Djibouti</t>
    </r>
    <r>
      <rPr>
        <sz val="7.5"/>
        <color indexed="8"/>
        <rFont val="Arial"/>
        <family val="2"/>
      </rPr>
      <t> </t>
    </r>
  </si>
  <si>
    <r>
      <t>Lebanon</t>
    </r>
    <r>
      <rPr>
        <sz val="7.5"/>
        <color indexed="8"/>
        <rFont val="Arial"/>
        <family val="2"/>
      </rPr>
      <t> </t>
    </r>
  </si>
  <si>
    <r>
      <t>West Bank and Gaza</t>
    </r>
    <r>
      <rPr>
        <sz val="7.5"/>
        <color indexed="8"/>
        <rFont val="Arial"/>
        <family val="2"/>
      </rPr>
      <t> </t>
    </r>
  </si>
  <si>
    <r>
      <t>Egypt, Arab Rep.</t>
    </r>
    <r>
      <rPr>
        <sz val="7.5"/>
        <color indexed="8"/>
        <rFont val="Arial"/>
        <family val="2"/>
      </rPr>
      <t> </t>
    </r>
  </si>
  <si>
    <r>
      <t>Libya</t>
    </r>
    <r>
      <rPr>
        <sz val="7.5"/>
        <color indexed="8"/>
        <rFont val="Arial"/>
        <family val="2"/>
      </rPr>
      <t> </t>
    </r>
  </si>
  <si>
    <r>
      <t>Yemen, Rep.</t>
    </r>
    <r>
      <rPr>
        <sz val="7.5"/>
        <color indexed="8"/>
        <rFont val="Arial"/>
        <family val="2"/>
      </rPr>
      <t> </t>
    </r>
  </si>
  <si>
    <r>
      <t>Iran, Islamic Rep.</t>
    </r>
    <r>
      <rPr>
        <sz val="7.5"/>
        <color indexed="8"/>
        <rFont val="Arial"/>
        <family val="2"/>
      </rPr>
      <t> </t>
    </r>
  </si>
  <si>
    <r>
      <t>Morocco</t>
    </r>
    <r>
      <rPr>
        <sz val="7.5"/>
        <color indexed="8"/>
        <rFont val="Arial"/>
        <family val="2"/>
      </rPr>
      <t> </t>
    </r>
  </si>
  <si>
    <r>
      <t>Iraq</t>
    </r>
    <r>
      <rPr>
        <sz val="7.5"/>
        <color indexed="8"/>
        <rFont val="Arial"/>
        <family val="2"/>
      </rPr>
      <t> </t>
    </r>
  </si>
  <si>
    <r>
      <t>Syrian Arab Republic</t>
    </r>
    <r>
      <rPr>
        <sz val="7.5"/>
        <color indexed="8"/>
        <rFont val="Arial"/>
        <family val="2"/>
      </rPr>
      <t> </t>
    </r>
  </si>
  <si>
    <t>South Asia (8)</t>
  </si>
  <si>
    <r>
      <t>Afghanistan</t>
    </r>
    <r>
      <rPr>
        <sz val="7.5"/>
        <color indexed="8"/>
        <rFont val="Arial"/>
        <family val="2"/>
      </rPr>
      <t> </t>
    </r>
  </si>
  <si>
    <r>
      <t>India</t>
    </r>
    <r>
      <rPr>
        <sz val="7.5"/>
        <color indexed="8"/>
        <rFont val="Arial"/>
        <family val="2"/>
      </rPr>
      <t> </t>
    </r>
  </si>
  <si>
    <r>
      <t>Pakistan</t>
    </r>
    <r>
      <rPr>
        <sz val="7.5"/>
        <color indexed="8"/>
        <rFont val="Arial"/>
        <family val="2"/>
      </rPr>
      <t> </t>
    </r>
  </si>
  <si>
    <r>
      <t>Bangladesh</t>
    </r>
    <r>
      <rPr>
        <sz val="7.5"/>
        <color indexed="8"/>
        <rFont val="Arial"/>
        <family val="2"/>
      </rPr>
      <t> </t>
    </r>
  </si>
  <si>
    <r>
      <t>Maldives</t>
    </r>
    <r>
      <rPr>
        <sz val="7.5"/>
        <color indexed="8"/>
        <rFont val="Arial"/>
        <family val="2"/>
      </rPr>
      <t> </t>
    </r>
  </si>
  <si>
    <r>
      <t>Sri Lanka</t>
    </r>
    <r>
      <rPr>
        <sz val="7.5"/>
        <color indexed="8"/>
        <rFont val="Arial"/>
        <family val="2"/>
      </rPr>
      <t> </t>
    </r>
  </si>
  <si>
    <r>
      <t>Bhutan</t>
    </r>
    <r>
      <rPr>
        <sz val="7.5"/>
        <color indexed="8"/>
        <rFont val="Arial"/>
        <family val="2"/>
      </rPr>
      <t> </t>
    </r>
  </si>
  <si>
    <r>
      <t>Nepal</t>
    </r>
    <r>
      <rPr>
        <sz val="7.5"/>
        <color indexed="8"/>
        <rFont val="Arial"/>
        <family val="2"/>
      </rPr>
      <t> </t>
    </r>
  </si>
  <si>
    <t>Sub-Saharan Africa (developing only: 47)</t>
  </si>
  <si>
    <r>
      <t>Angola</t>
    </r>
    <r>
      <rPr>
        <sz val="7.5"/>
        <color indexed="8"/>
        <rFont val="Arial"/>
        <family val="2"/>
      </rPr>
      <t> </t>
    </r>
  </si>
  <si>
    <r>
      <t>Gambia, The</t>
    </r>
    <r>
      <rPr>
        <sz val="7.5"/>
        <color indexed="8"/>
        <rFont val="Arial"/>
        <family val="2"/>
      </rPr>
      <t> </t>
    </r>
  </si>
  <si>
    <r>
      <t>Nigeria</t>
    </r>
    <r>
      <rPr>
        <sz val="7.5"/>
        <color indexed="8"/>
        <rFont val="Arial"/>
        <family val="2"/>
      </rPr>
      <t> </t>
    </r>
  </si>
  <si>
    <r>
      <t>Benin</t>
    </r>
    <r>
      <rPr>
        <sz val="7.5"/>
        <color indexed="8"/>
        <rFont val="Arial"/>
        <family val="2"/>
      </rPr>
      <t> </t>
    </r>
  </si>
  <si>
    <r>
      <t>Ghana</t>
    </r>
    <r>
      <rPr>
        <sz val="7.5"/>
        <color indexed="8"/>
        <rFont val="Arial"/>
        <family val="2"/>
      </rPr>
      <t> </t>
    </r>
  </si>
  <si>
    <r>
      <t>Rwanda</t>
    </r>
    <r>
      <rPr>
        <sz val="7.5"/>
        <color indexed="8"/>
        <rFont val="Arial"/>
        <family val="2"/>
      </rPr>
      <t> </t>
    </r>
  </si>
  <si>
    <r>
      <t>Botswana</t>
    </r>
    <r>
      <rPr>
        <sz val="7.5"/>
        <color indexed="8"/>
        <rFont val="Arial"/>
        <family val="2"/>
      </rPr>
      <t> </t>
    </r>
  </si>
  <si>
    <r>
      <t>Guinea</t>
    </r>
    <r>
      <rPr>
        <sz val="7.5"/>
        <color indexed="8"/>
        <rFont val="Arial"/>
        <family val="2"/>
      </rPr>
      <t> </t>
    </r>
  </si>
  <si>
    <r>
      <t>São Tomé and Principe</t>
    </r>
    <r>
      <rPr>
        <sz val="7.5"/>
        <color indexed="8"/>
        <rFont val="Arial"/>
        <family val="2"/>
      </rPr>
      <t> </t>
    </r>
  </si>
  <si>
    <r>
      <t>Burkina Faso</t>
    </r>
    <r>
      <rPr>
        <sz val="7.5"/>
        <color indexed="8"/>
        <rFont val="Arial"/>
        <family val="2"/>
      </rPr>
      <t> </t>
    </r>
  </si>
  <si>
    <r>
      <t>Guinea-Bissau</t>
    </r>
    <r>
      <rPr>
        <sz val="7.5"/>
        <color indexed="8"/>
        <rFont val="Arial"/>
        <family val="2"/>
      </rPr>
      <t> </t>
    </r>
  </si>
  <si>
    <r>
      <t>Senegal</t>
    </r>
    <r>
      <rPr>
        <sz val="7.5"/>
        <color indexed="8"/>
        <rFont val="Arial"/>
        <family val="2"/>
      </rPr>
      <t> </t>
    </r>
  </si>
  <si>
    <r>
      <t>Burundi</t>
    </r>
    <r>
      <rPr>
        <sz val="7.5"/>
        <color indexed="8"/>
        <rFont val="Arial"/>
        <family val="2"/>
      </rPr>
      <t> </t>
    </r>
  </si>
  <si>
    <r>
      <t>Kenya</t>
    </r>
    <r>
      <rPr>
        <sz val="7.5"/>
        <color indexed="8"/>
        <rFont val="Arial"/>
        <family val="2"/>
      </rPr>
      <t> </t>
    </r>
  </si>
  <si>
    <r>
      <t>Seychelles</t>
    </r>
    <r>
      <rPr>
        <sz val="7.5"/>
        <color indexed="8"/>
        <rFont val="Arial"/>
        <family val="2"/>
      </rPr>
      <t> </t>
    </r>
  </si>
  <si>
    <r>
      <t>Cameroon</t>
    </r>
    <r>
      <rPr>
        <sz val="7.5"/>
        <color indexed="8"/>
        <rFont val="Arial"/>
        <family val="2"/>
      </rPr>
      <t> </t>
    </r>
  </si>
  <si>
    <r>
      <t>Lesotho</t>
    </r>
    <r>
      <rPr>
        <sz val="7.5"/>
        <color indexed="8"/>
        <rFont val="Arial"/>
        <family val="2"/>
      </rPr>
      <t> </t>
    </r>
  </si>
  <si>
    <r>
      <t>Sierra Leone</t>
    </r>
    <r>
      <rPr>
        <sz val="7.5"/>
        <color indexed="8"/>
        <rFont val="Arial"/>
        <family val="2"/>
      </rPr>
      <t> </t>
    </r>
  </si>
  <si>
    <r>
      <t>Cape Verde</t>
    </r>
    <r>
      <rPr>
        <sz val="7.5"/>
        <color indexed="8"/>
        <rFont val="Arial"/>
        <family val="2"/>
      </rPr>
      <t> </t>
    </r>
  </si>
  <si>
    <r>
      <t>Liberia</t>
    </r>
    <r>
      <rPr>
        <sz val="7.5"/>
        <color indexed="8"/>
        <rFont val="Arial"/>
        <family val="2"/>
      </rPr>
      <t> </t>
    </r>
  </si>
  <si>
    <r>
      <t>Somalia</t>
    </r>
    <r>
      <rPr>
        <sz val="7.5"/>
        <color indexed="8"/>
        <rFont val="Arial"/>
        <family val="2"/>
      </rPr>
      <t> </t>
    </r>
  </si>
  <si>
    <r>
      <t>Central African Republic</t>
    </r>
    <r>
      <rPr>
        <sz val="7.5"/>
        <color indexed="8"/>
        <rFont val="Arial"/>
        <family val="2"/>
      </rPr>
      <t> </t>
    </r>
  </si>
  <si>
    <r>
      <t>Madagascar</t>
    </r>
    <r>
      <rPr>
        <sz val="7.5"/>
        <color indexed="8"/>
        <rFont val="Arial"/>
        <family val="2"/>
      </rPr>
      <t> </t>
    </r>
  </si>
  <si>
    <r>
      <t>South Africa</t>
    </r>
    <r>
      <rPr>
        <sz val="7.5"/>
        <color indexed="8"/>
        <rFont val="Arial"/>
        <family val="2"/>
      </rPr>
      <t> </t>
    </r>
  </si>
  <si>
    <r>
      <t>Chad</t>
    </r>
    <r>
      <rPr>
        <sz val="7.5"/>
        <color indexed="8"/>
        <rFont val="Arial"/>
        <family val="2"/>
      </rPr>
      <t> </t>
    </r>
  </si>
  <si>
    <r>
      <t>Malawi</t>
    </r>
    <r>
      <rPr>
        <sz val="7.5"/>
        <color indexed="8"/>
        <rFont val="Arial"/>
        <family val="2"/>
      </rPr>
      <t> </t>
    </r>
  </si>
  <si>
    <r>
      <t>Sudan</t>
    </r>
    <r>
      <rPr>
        <sz val="7.5"/>
        <color indexed="8"/>
        <rFont val="Arial"/>
        <family val="2"/>
      </rPr>
      <t> </t>
    </r>
  </si>
  <si>
    <r>
      <t>Comoros</t>
    </r>
    <r>
      <rPr>
        <sz val="7.5"/>
        <color indexed="8"/>
        <rFont val="Arial"/>
        <family val="2"/>
      </rPr>
      <t> </t>
    </r>
  </si>
  <si>
    <r>
      <t>Mali</t>
    </r>
    <r>
      <rPr>
        <sz val="7.5"/>
        <color indexed="8"/>
        <rFont val="Arial"/>
        <family val="2"/>
      </rPr>
      <t> </t>
    </r>
  </si>
  <si>
    <r>
      <t>Swaziland</t>
    </r>
    <r>
      <rPr>
        <sz val="7.5"/>
        <color indexed="8"/>
        <rFont val="Arial"/>
        <family val="2"/>
      </rPr>
      <t> </t>
    </r>
  </si>
  <si>
    <r>
      <t>Congo, Dem. Rep.</t>
    </r>
    <r>
      <rPr>
        <sz val="7.5"/>
        <color indexed="8"/>
        <rFont val="Arial"/>
        <family val="2"/>
      </rPr>
      <t> </t>
    </r>
  </si>
  <si>
    <r>
      <t>Mauritania</t>
    </r>
    <r>
      <rPr>
        <sz val="7.5"/>
        <color indexed="8"/>
        <rFont val="Arial"/>
        <family val="2"/>
      </rPr>
      <t> </t>
    </r>
  </si>
  <si>
    <r>
      <t>Tanzania</t>
    </r>
    <r>
      <rPr>
        <sz val="7.5"/>
        <color indexed="8"/>
        <rFont val="Arial"/>
        <family val="2"/>
      </rPr>
      <t> </t>
    </r>
  </si>
  <si>
    <r>
      <t>Congo, Rep</t>
    </r>
    <r>
      <rPr>
        <sz val="7.5"/>
        <color indexed="8"/>
        <rFont val="Arial"/>
        <family val="2"/>
      </rPr>
      <t> </t>
    </r>
  </si>
  <si>
    <r>
      <t>Mauritius</t>
    </r>
    <r>
      <rPr>
        <sz val="7.5"/>
        <color indexed="8"/>
        <rFont val="Arial"/>
        <family val="2"/>
      </rPr>
      <t> </t>
    </r>
  </si>
  <si>
    <r>
      <t>Togo</t>
    </r>
    <r>
      <rPr>
        <sz val="7.5"/>
        <color indexed="8"/>
        <rFont val="Arial"/>
        <family val="2"/>
      </rPr>
      <t> </t>
    </r>
  </si>
  <si>
    <r>
      <t>Côte d'Ivoire</t>
    </r>
    <r>
      <rPr>
        <sz val="7.5"/>
        <color indexed="8"/>
        <rFont val="Arial"/>
        <family val="2"/>
      </rPr>
      <t> </t>
    </r>
  </si>
  <si>
    <r>
      <t>Mayotte</t>
    </r>
    <r>
      <rPr>
        <sz val="7.5"/>
        <color indexed="8"/>
        <rFont val="Arial"/>
        <family val="2"/>
      </rPr>
      <t> </t>
    </r>
  </si>
  <si>
    <r>
      <t>Uganda</t>
    </r>
    <r>
      <rPr>
        <sz val="7.5"/>
        <color indexed="8"/>
        <rFont val="Arial"/>
        <family val="2"/>
      </rPr>
      <t> </t>
    </r>
  </si>
  <si>
    <r>
      <t>Eritrea</t>
    </r>
    <r>
      <rPr>
        <sz val="7.5"/>
        <color indexed="8"/>
        <rFont val="Arial"/>
        <family val="2"/>
      </rPr>
      <t> </t>
    </r>
  </si>
  <si>
    <r>
      <t>Mozambique</t>
    </r>
    <r>
      <rPr>
        <sz val="7.5"/>
        <color indexed="8"/>
        <rFont val="Arial"/>
        <family val="2"/>
      </rPr>
      <t> </t>
    </r>
  </si>
  <si>
    <r>
      <t>Zambia</t>
    </r>
    <r>
      <rPr>
        <sz val="7.5"/>
        <color indexed="8"/>
        <rFont val="Arial"/>
        <family val="2"/>
      </rPr>
      <t> </t>
    </r>
  </si>
  <si>
    <r>
      <t>Ethiopia</t>
    </r>
    <r>
      <rPr>
        <sz val="7.5"/>
        <color indexed="8"/>
        <rFont val="Arial"/>
        <family val="2"/>
      </rPr>
      <t> </t>
    </r>
  </si>
  <si>
    <r>
      <t>Namibia</t>
    </r>
    <r>
      <rPr>
        <sz val="7.5"/>
        <color indexed="8"/>
        <rFont val="Arial"/>
        <family val="2"/>
      </rPr>
      <t> </t>
    </r>
  </si>
  <si>
    <r>
      <t>Zimbabwe</t>
    </r>
    <r>
      <rPr>
        <sz val="7.5"/>
        <color indexed="8"/>
        <rFont val="Arial"/>
        <family val="2"/>
      </rPr>
      <t> </t>
    </r>
  </si>
  <si>
    <r>
      <t>Gabon</t>
    </r>
    <r>
      <rPr>
        <sz val="7.5"/>
        <color indexed="8"/>
        <rFont val="Arial"/>
        <family val="2"/>
      </rPr>
      <t> </t>
    </r>
  </si>
  <si>
    <r>
      <t>Niger</t>
    </r>
    <r>
      <rPr>
        <sz val="7.5"/>
        <color indexed="8"/>
        <rFont val="Arial"/>
        <family val="2"/>
      </rPr>
      <t> </t>
    </r>
  </si>
  <si>
    <t>Low-income economies (43)</t>
  </si>
  <si>
    <r>
      <t>Korea, Dem Rep.</t>
    </r>
    <r>
      <rPr>
        <sz val="7.5"/>
        <color indexed="8"/>
        <rFont val="Arial"/>
        <family val="2"/>
      </rPr>
      <t> </t>
    </r>
  </si>
  <si>
    <r>
      <t>Congo, Dem. Rep</t>
    </r>
    <r>
      <rPr>
        <sz val="7.5"/>
        <color indexed="8"/>
        <rFont val="Arial"/>
        <family val="2"/>
      </rPr>
      <t> </t>
    </r>
  </si>
  <si>
    <t>Lower-middle-income economies (55)</t>
  </si>
  <si>
    <r>
      <t>Belize</t>
    </r>
    <r>
      <rPr>
        <sz val="10"/>
        <color indexed="8"/>
        <rFont val="Arial"/>
        <family val="2"/>
      </rPr>
      <t xml:space="preserve">  </t>
    </r>
    <r>
      <rPr>
        <sz val="7.5"/>
        <color indexed="8"/>
        <rFont val="Arial"/>
        <family val="2"/>
      </rPr>
      <t> </t>
    </r>
  </si>
  <si>
    <r>
      <t>Solomon Islands</t>
    </r>
    <r>
      <rPr>
        <sz val="10"/>
        <color indexed="8"/>
        <rFont val="Arial"/>
        <family val="2"/>
      </rPr>
      <t xml:space="preserve">  </t>
    </r>
    <r>
      <rPr>
        <sz val="7.5"/>
        <color indexed="8"/>
        <rFont val="Arial"/>
        <family val="2"/>
      </rPr>
      <t> </t>
    </r>
  </si>
  <si>
    <r>
      <t>Kosovo</t>
    </r>
    <r>
      <rPr>
        <sz val="10"/>
        <color indexed="8"/>
        <rFont val="Arial"/>
        <family val="2"/>
      </rPr>
      <t xml:space="preserve">  </t>
    </r>
    <r>
      <rPr>
        <sz val="7.5"/>
        <color indexed="8"/>
        <rFont val="Arial"/>
        <family val="2"/>
      </rPr>
      <t> </t>
    </r>
  </si>
  <si>
    <r>
      <t>Congo, Rep.</t>
    </r>
    <r>
      <rPr>
        <sz val="7.5"/>
        <color indexed="8"/>
        <rFont val="Arial"/>
        <family val="2"/>
      </rPr>
      <t> </t>
    </r>
  </si>
  <si>
    <r>
      <t>Micronesia, Fed. Sts.</t>
    </r>
    <r>
      <rPr>
        <sz val="7.5"/>
        <color indexed="8"/>
        <rFont val="Arial"/>
        <family val="2"/>
      </rPr>
      <t> </t>
    </r>
  </si>
  <si>
    <t>Vanuatu </t>
  </si>
  <si>
    <r>
      <t>Nigeria</t>
    </r>
    <r>
      <rPr>
        <sz val="10"/>
        <color indexed="8"/>
        <rFont val="Arial"/>
        <family val="2"/>
      </rPr>
      <t xml:space="preserve">  </t>
    </r>
    <r>
      <rPr>
        <sz val="7.5"/>
        <color indexed="8"/>
        <rFont val="Arial"/>
        <family val="2"/>
      </rPr>
      <t> </t>
    </r>
  </si>
  <si>
    <r>
      <t>Pakistan</t>
    </r>
    <r>
      <rPr>
        <sz val="10"/>
        <color indexed="8"/>
        <rFont val="Arial"/>
        <family val="2"/>
      </rPr>
      <t xml:space="preserve">  </t>
    </r>
    <r>
      <rPr>
        <sz val="7.5"/>
        <color indexed="8"/>
        <rFont val="Arial"/>
        <family val="2"/>
      </rPr>
      <t> </t>
    </r>
  </si>
  <si>
    <r>
      <t>Papua New Guinea</t>
    </r>
    <r>
      <rPr>
        <sz val="10"/>
        <color indexed="8"/>
        <rFont val="Arial"/>
        <family val="2"/>
      </rPr>
      <t xml:space="preserve">  </t>
    </r>
    <r>
      <rPr>
        <sz val="7.5"/>
        <color indexed="8"/>
        <rFont val="Arial"/>
        <family val="2"/>
      </rPr>
      <t> </t>
    </r>
  </si>
  <si>
    <t>Upper-middle-income economies (46)</t>
  </si>
  <si>
    <r>
      <t>Algeria</t>
    </r>
    <r>
      <rPr>
        <sz val="10"/>
        <color indexed="8"/>
        <rFont val="Arial"/>
        <family val="2"/>
      </rPr>
      <t xml:space="preserve">  </t>
    </r>
    <r>
      <rPr>
        <sz val="7.5"/>
        <color indexed="8"/>
        <rFont val="Arial"/>
        <family val="2"/>
      </rPr>
      <t> </t>
    </r>
  </si>
  <si>
    <r>
      <t>Peru</t>
    </r>
    <r>
      <rPr>
        <sz val="10"/>
        <color indexed="8"/>
        <rFont val="Arial"/>
        <family val="2"/>
      </rPr>
      <t xml:space="preserve">  </t>
    </r>
    <r>
      <rPr>
        <sz val="7.5"/>
        <color indexed="8"/>
        <rFont val="Arial"/>
        <family val="2"/>
      </rPr>
      <t> </t>
    </r>
  </si>
  <si>
    <r>
      <t>Bosnia and Herzegovina</t>
    </r>
    <r>
      <rPr>
        <sz val="10"/>
        <color indexed="8"/>
        <rFont val="Arial"/>
        <family val="2"/>
      </rPr>
      <t xml:space="preserve">  </t>
    </r>
    <r>
      <rPr>
        <sz val="7.5"/>
        <color indexed="8"/>
        <rFont val="Arial"/>
        <family val="2"/>
      </rPr>
      <t> </t>
    </r>
  </si>
  <si>
    <r>
      <t>Macedonia, FYR</t>
    </r>
    <r>
      <rPr>
        <sz val="10"/>
        <color indexed="8"/>
        <rFont val="Arial"/>
        <family val="2"/>
      </rPr>
      <t xml:space="preserve">  </t>
    </r>
    <r>
      <rPr>
        <sz val="7.5"/>
        <color indexed="8"/>
        <rFont val="Arial"/>
        <family val="2"/>
      </rPr>
      <t> </t>
    </r>
  </si>
  <si>
    <r>
      <t>Dominican Republic</t>
    </r>
    <r>
      <rPr>
        <sz val="10"/>
        <color indexed="8"/>
        <rFont val="Arial"/>
        <family val="2"/>
      </rPr>
      <t xml:space="preserve">  </t>
    </r>
    <r>
      <rPr>
        <sz val="7.5"/>
        <color indexed="8"/>
        <rFont val="Arial"/>
        <family val="2"/>
      </rPr>
      <t> </t>
    </r>
  </si>
  <si>
    <r>
      <t>Namibia</t>
    </r>
    <r>
      <rPr>
        <sz val="10"/>
        <color indexed="8"/>
        <rFont val="Arial"/>
        <family val="2"/>
      </rPr>
      <t xml:space="preserve">  </t>
    </r>
    <r>
      <rPr>
        <sz val="7.5"/>
        <color indexed="8"/>
        <rFont val="Arial"/>
        <family val="2"/>
      </rPr>
      <t> </t>
    </r>
  </si>
  <si>
    <t>High-income economies (66)</t>
  </si>
  <si>
    <r>
      <t>Andorra</t>
    </r>
    <r>
      <rPr>
        <sz val="7.5"/>
        <color indexed="8"/>
        <rFont val="Arial"/>
        <family val="2"/>
      </rPr>
      <t> </t>
    </r>
  </si>
  <si>
    <r>
      <t>France</t>
    </r>
    <r>
      <rPr>
        <sz val="7.5"/>
        <color indexed="8"/>
        <rFont val="Arial"/>
        <family val="2"/>
      </rPr>
      <t> </t>
    </r>
  </si>
  <si>
    <r>
      <t>Netherlands Antilles</t>
    </r>
    <r>
      <rPr>
        <sz val="7.5"/>
        <color indexed="8"/>
        <rFont val="Arial"/>
        <family val="2"/>
      </rPr>
      <t> </t>
    </r>
  </si>
  <si>
    <r>
      <t>Antigua and Barbuda</t>
    </r>
    <r>
      <rPr>
        <sz val="7.5"/>
        <color indexed="8"/>
        <rFont val="Arial"/>
        <family val="2"/>
      </rPr>
      <t> </t>
    </r>
  </si>
  <si>
    <r>
      <t>French Polynesia</t>
    </r>
    <r>
      <rPr>
        <sz val="7.5"/>
        <color indexed="8"/>
        <rFont val="Arial"/>
        <family val="2"/>
      </rPr>
      <t> </t>
    </r>
  </si>
  <si>
    <r>
      <t>New Caledonia</t>
    </r>
    <r>
      <rPr>
        <sz val="7.5"/>
        <color indexed="8"/>
        <rFont val="Arial"/>
        <family val="2"/>
      </rPr>
      <t> </t>
    </r>
  </si>
  <si>
    <r>
      <t>Aruba</t>
    </r>
    <r>
      <rPr>
        <sz val="7.5"/>
        <color indexed="8"/>
        <rFont val="Arial"/>
        <family val="2"/>
      </rPr>
      <t> </t>
    </r>
  </si>
  <si>
    <r>
      <t>Germany</t>
    </r>
    <r>
      <rPr>
        <sz val="7.5"/>
        <color indexed="8"/>
        <rFont val="Arial"/>
        <family val="2"/>
      </rPr>
      <t> </t>
    </r>
  </si>
  <si>
    <r>
      <t>New Zealand</t>
    </r>
    <r>
      <rPr>
        <sz val="7.5"/>
        <color indexed="8"/>
        <rFont val="Arial"/>
        <family val="2"/>
      </rPr>
      <t> </t>
    </r>
  </si>
  <si>
    <r>
      <t>Australia</t>
    </r>
    <r>
      <rPr>
        <sz val="7.5"/>
        <color indexed="8"/>
        <rFont val="Arial"/>
        <family val="2"/>
      </rPr>
      <t> </t>
    </r>
  </si>
  <si>
    <r>
      <t>Greece</t>
    </r>
    <r>
      <rPr>
        <sz val="7.5"/>
        <color indexed="8"/>
        <rFont val="Arial"/>
        <family val="2"/>
      </rPr>
      <t> </t>
    </r>
  </si>
  <si>
    <r>
      <t>Northern Mariana Islands</t>
    </r>
    <r>
      <rPr>
        <sz val="7.5"/>
        <color indexed="8"/>
        <rFont val="Arial"/>
        <family val="2"/>
      </rPr>
      <t> </t>
    </r>
  </si>
  <si>
    <r>
      <t>Austria</t>
    </r>
    <r>
      <rPr>
        <sz val="7.5"/>
        <color indexed="8"/>
        <rFont val="Arial"/>
        <family val="2"/>
      </rPr>
      <t> </t>
    </r>
  </si>
  <si>
    <r>
      <t>Greenland</t>
    </r>
    <r>
      <rPr>
        <sz val="7.5"/>
        <color indexed="8"/>
        <rFont val="Arial"/>
        <family val="2"/>
      </rPr>
      <t> </t>
    </r>
  </si>
  <si>
    <r>
      <t>Norway</t>
    </r>
    <r>
      <rPr>
        <sz val="7.5"/>
        <color indexed="8"/>
        <rFont val="Arial"/>
        <family val="2"/>
      </rPr>
      <t> </t>
    </r>
  </si>
  <si>
    <r>
      <t>Bahamas, The</t>
    </r>
    <r>
      <rPr>
        <sz val="7.5"/>
        <color indexed="8"/>
        <rFont val="Arial"/>
        <family val="2"/>
      </rPr>
      <t> </t>
    </r>
  </si>
  <si>
    <r>
      <t>Guam</t>
    </r>
    <r>
      <rPr>
        <sz val="7.5"/>
        <color indexed="8"/>
        <rFont val="Arial"/>
        <family val="2"/>
      </rPr>
      <t> </t>
    </r>
  </si>
  <si>
    <r>
      <t>Oman</t>
    </r>
    <r>
      <rPr>
        <sz val="7.5"/>
        <color indexed="8"/>
        <rFont val="Arial"/>
        <family val="2"/>
      </rPr>
      <t> </t>
    </r>
  </si>
  <si>
    <r>
      <t>Bahrain</t>
    </r>
    <r>
      <rPr>
        <sz val="7.5"/>
        <color indexed="8"/>
        <rFont val="Arial"/>
        <family val="2"/>
      </rPr>
      <t> </t>
    </r>
  </si>
  <si>
    <r>
      <t>Hong Kong, China</t>
    </r>
    <r>
      <rPr>
        <sz val="7.5"/>
        <color indexed="8"/>
        <rFont val="Arial"/>
        <family val="2"/>
      </rPr>
      <t> </t>
    </r>
  </si>
  <si>
    <r>
      <t>Portugal</t>
    </r>
    <r>
      <rPr>
        <sz val="7.5"/>
        <color indexed="8"/>
        <rFont val="Arial"/>
        <family val="2"/>
      </rPr>
      <t> </t>
    </r>
  </si>
  <si>
    <r>
      <t>Barbados</t>
    </r>
    <r>
      <rPr>
        <sz val="7.5"/>
        <color indexed="8"/>
        <rFont val="Arial"/>
        <family val="2"/>
      </rPr>
      <t> </t>
    </r>
  </si>
  <si>
    <r>
      <t>Hungary</t>
    </r>
    <r>
      <rPr>
        <sz val="7.5"/>
        <color indexed="8"/>
        <rFont val="Arial"/>
        <family val="2"/>
      </rPr>
      <t> </t>
    </r>
  </si>
  <si>
    <r>
      <t>Puerto Rico</t>
    </r>
    <r>
      <rPr>
        <sz val="7.5"/>
        <color indexed="8"/>
        <rFont val="Arial"/>
        <family val="2"/>
      </rPr>
      <t> </t>
    </r>
  </si>
  <si>
    <r>
      <t>Belgium</t>
    </r>
    <r>
      <rPr>
        <sz val="7.5"/>
        <color indexed="8"/>
        <rFont val="Arial"/>
        <family val="2"/>
      </rPr>
      <t> </t>
    </r>
  </si>
  <si>
    <r>
      <t>Iceland</t>
    </r>
    <r>
      <rPr>
        <sz val="7.5"/>
        <color indexed="8"/>
        <rFont val="Arial"/>
        <family val="2"/>
      </rPr>
      <t> </t>
    </r>
  </si>
  <si>
    <r>
      <t>Qatar</t>
    </r>
    <r>
      <rPr>
        <sz val="7.5"/>
        <color indexed="8"/>
        <rFont val="Arial"/>
        <family val="2"/>
      </rPr>
      <t> </t>
    </r>
  </si>
  <si>
    <r>
      <t>Bermuda</t>
    </r>
    <r>
      <rPr>
        <sz val="7.5"/>
        <color indexed="8"/>
        <rFont val="Arial"/>
        <family val="2"/>
      </rPr>
      <t> </t>
    </r>
  </si>
  <si>
    <t>Ireland </t>
  </si>
  <si>
    <r>
      <t>San Marino</t>
    </r>
    <r>
      <rPr>
        <sz val="7.5"/>
        <color indexed="8"/>
        <rFont val="Arial"/>
        <family val="2"/>
      </rPr>
      <t> </t>
    </r>
  </si>
  <si>
    <r>
      <t>Brunei Darussalam</t>
    </r>
    <r>
      <rPr>
        <sz val="7.5"/>
        <color indexed="8"/>
        <rFont val="Arial"/>
        <family val="2"/>
      </rPr>
      <t> </t>
    </r>
  </si>
  <si>
    <r>
      <t>Isle of Man</t>
    </r>
    <r>
      <rPr>
        <sz val="7.5"/>
        <color indexed="8"/>
        <rFont val="Arial"/>
        <family val="2"/>
      </rPr>
      <t> </t>
    </r>
  </si>
  <si>
    <r>
      <t>Saudi Arabia</t>
    </r>
    <r>
      <rPr>
        <sz val="7.5"/>
        <color indexed="8"/>
        <rFont val="Arial"/>
        <family val="2"/>
      </rPr>
      <t> </t>
    </r>
  </si>
  <si>
    <r>
      <t>Canada</t>
    </r>
    <r>
      <rPr>
        <sz val="7.5"/>
        <color indexed="8"/>
        <rFont val="Arial"/>
        <family val="2"/>
      </rPr>
      <t> </t>
    </r>
  </si>
  <si>
    <r>
      <t>Israel</t>
    </r>
    <r>
      <rPr>
        <sz val="7.5"/>
        <color indexed="8"/>
        <rFont val="Arial"/>
        <family val="2"/>
      </rPr>
      <t> </t>
    </r>
  </si>
  <si>
    <r>
      <t>Singapore</t>
    </r>
    <r>
      <rPr>
        <sz val="7.5"/>
        <color indexed="8"/>
        <rFont val="Arial"/>
        <family val="2"/>
      </rPr>
      <t> </t>
    </r>
  </si>
  <si>
    <r>
      <t>Cayman Islands</t>
    </r>
    <r>
      <rPr>
        <sz val="7.5"/>
        <color indexed="8"/>
        <rFont val="Arial"/>
        <family val="2"/>
      </rPr>
      <t> </t>
    </r>
  </si>
  <si>
    <r>
      <t>Italy</t>
    </r>
    <r>
      <rPr>
        <sz val="7.5"/>
        <color indexed="8"/>
        <rFont val="Arial"/>
        <family val="2"/>
      </rPr>
      <t> </t>
    </r>
  </si>
  <si>
    <r>
      <t>Slovak Republic</t>
    </r>
    <r>
      <rPr>
        <sz val="7.5"/>
        <color indexed="8"/>
        <rFont val="Arial"/>
        <family val="2"/>
      </rPr>
      <t> </t>
    </r>
  </si>
  <si>
    <r>
      <t>Channel Islands</t>
    </r>
    <r>
      <rPr>
        <sz val="7.5"/>
        <color indexed="8"/>
        <rFont val="Arial"/>
        <family val="2"/>
      </rPr>
      <t> </t>
    </r>
  </si>
  <si>
    <r>
      <t>Japan</t>
    </r>
    <r>
      <rPr>
        <sz val="7.5"/>
        <color indexed="8"/>
        <rFont val="Arial"/>
        <family val="2"/>
      </rPr>
      <t> </t>
    </r>
  </si>
  <si>
    <r>
      <t>Slovenia</t>
    </r>
    <r>
      <rPr>
        <sz val="7.5"/>
        <color indexed="8"/>
        <rFont val="Arial"/>
        <family val="2"/>
      </rPr>
      <t> </t>
    </r>
  </si>
  <si>
    <r>
      <t>Croatia</t>
    </r>
    <r>
      <rPr>
        <sz val="10"/>
        <color indexed="8"/>
        <rFont val="Arial"/>
        <family val="2"/>
      </rPr>
      <t> </t>
    </r>
    <r>
      <rPr>
        <sz val="7.5"/>
        <color indexed="8"/>
        <rFont val="Arial"/>
        <family val="2"/>
      </rPr>
      <t> </t>
    </r>
  </si>
  <si>
    <r>
      <t>Korea, Rep.</t>
    </r>
    <r>
      <rPr>
        <sz val="7.5"/>
        <color indexed="8"/>
        <rFont val="Arial"/>
        <family val="2"/>
      </rPr>
      <t> </t>
    </r>
  </si>
  <si>
    <r>
      <t>Spain</t>
    </r>
    <r>
      <rPr>
        <sz val="7.5"/>
        <color indexed="8"/>
        <rFont val="Arial"/>
        <family val="2"/>
      </rPr>
      <t> </t>
    </r>
  </si>
  <si>
    <r>
      <t>Cyprus</t>
    </r>
    <r>
      <rPr>
        <sz val="7.5"/>
        <color indexed="8"/>
        <rFont val="Arial"/>
        <family val="2"/>
      </rPr>
      <t> </t>
    </r>
  </si>
  <si>
    <r>
      <t>Kuwait</t>
    </r>
    <r>
      <rPr>
        <sz val="7.5"/>
        <color indexed="8"/>
        <rFont val="Arial"/>
        <family val="2"/>
      </rPr>
      <t> </t>
    </r>
  </si>
  <si>
    <r>
      <t>Sweden</t>
    </r>
    <r>
      <rPr>
        <sz val="7.5"/>
        <color indexed="8"/>
        <rFont val="Arial"/>
        <family val="2"/>
      </rPr>
      <t> </t>
    </r>
  </si>
  <si>
    <r>
      <t>Czech Republic</t>
    </r>
    <r>
      <rPr>
        <sz val="7.5"/>
        <color indexed="8"/>
        <rFont val="Arial"/>
        <family val="2"/>
      </rPr>
      <t> </t>
    </r>
  </si>
  <si>
    <r>
      <t>Liechtenstein</t>
    </r>
    <r>
      <rPr>
        <sz val="7.5"/>
        <color indexed="8"/>
        <rFont val="Arial"/>
        <family val="2"/>
      </rPr>
      <t> </t>
    </r>
  </si>
  <si>
    <r>
      <t>Switzerland</t>
    </r>
    <r>
      <rPr>
        <sz val="7.5"/>
        <color indexed="8"/>
        <rFont val="Arial"/>
        <family val="2"/>
      </rPr>
      <t> </t>
    </r>
  </si>
  <si>
    <r>
      <t>Denmark</t>
    </r>
    <r>
      <rPr>
        <sz val="7.5"/>
        <color indexed="8"/>
        <rFont val="Arial"/>
        <family val="2"/>
      </rPr>
      <t> </t>
    </r>
  </si>
  <si>
    <r>
      <t>Luxembourg</t>
    </r>
    <r>
      <rPr>
        <sz val="7.5"/>
        <color indexed="8"/>
        <rFont val="Arial"/>
        <family val="2"/>
      </rPr>
      <t> </t>
    </r>
  </si>
  <si>
    <r>
      <t>Trinidad and Tobago</t>
    </r>
    <r>
      <rPr>
        <sz val="7.5"/>
        <color indexed="8"/>
        <rFont val="Arial"/>
        <family val="2"/>
      </rPr>
      <t> </t>
    </r>
  </si>
  <si>
    <r>
      <t>Estonia</t>
    </r>
    <r>
      <rPr>
        <sz val="7.5"/>
        <color indexed="8"/>
        <rFont val="Arial"/>
        <family val="2"/>
      </rPr>
      <t> </t>
    </r>
  </si>
  <si>
    <r>
      <t>Macao, China</t>
    </r>
    <r>
      <rPr>
        <sz val="7.5"/>
        <color indexed="8"/>
        <rFont val="Arial"/>
        <family val="2"/>
      </rPr>
      <t> </t>
    </r>
  </si>
  <si>
    <r>
      <t>United Arab Emirates</t>
    </r>
    <r>
      <rPr>
        <sz val="7.5"/>
        <color indexed="8"/>
        <rFont val="Arial"/>
        <family val="2"/>
      </rPr>
      <t> </t>
    </r>
  </si>
  <si>
    <r>
      <t>Equatorial Guinea</t>
    </r>
    <r>
      <rPr>
        <sz val="7.5"/>
        <color indexed="8"/>
        <rFont val="Arial"/>
        <family val="2"/>
      </rPr>
      <t> </t>
    </r>
  </si>
  <si>
    <r>
      <t>Malta</t>
    </r>
    <r>
      <rPr>
        <sz val="7.5"/>
        <color indexed="8"/>
        <rFont val="Arial"/>
        <family val="2"/>
      </rPr>
      <t> </t>
    </r>
  </si>
  <si>
    <r>
      <t>United Kingdom</t>
    </r>
    <r>
      <rPr>
        <sz val="7.5"/>
        <color indexed="8"/>
        <rFont val="Arial"/>
        <family val="2"/>
      </rPr>
      <t> </t>
    </r>
  </si>
  <si>
    <r>
      <t>Faeroe Islands</t>
    </r>
    <r>
      <rPr>
        <sz val="7.5"/>
        <color indexed="8"/>
        <rFont val="Arial"/>
        <family val="2"/>
      </rPr>
      <t> </t>
    </r>
  </si>
  <si>
    <r>
      <t>Monaco</t>
    </r>
    <r>
      <rPr>
        <sz val="7.5"/>
        <color indexed="8"/>
        <rFont val="Arial"/>
        <family val="2"/>
      </rPr>
      <t> </t>
    </r>
  </si>
  <si>
    <r>
      <t>United States</t>
    </r>
    <r>
      <rPr>
        <sz val="7.5"/>
        <color indexed="8"/>
        <rFont val="Arial"/>
        <family val="2"/>
      </rPr>
      <t> </t>
    </r>
  </si>
  <si>
    <r>
      <t>Finland</t>
    </r>
    <r>
      <rPr>
        <sz val="7.5"/>
        <color indexed="8"/>
        <rFont val="Arial"/>
        <family val="2"/>
      </rPr>
      <t> </t>
    </r>
  </si>
  <si>
    <r>
      <t>Netherlands</t>
    </r>
    <r>
      <rPr>
        <sz val="7.5"/>
        <color indexed="8"/>
        <rFont val="Arial"/>
        <family val="2"/>
      </rPr>
      <t> </t>
    </r>
  </si>
  <si>
    <r>
      <t>Virgin Islands (U.S.)</t>
    </r>
    <r>
      <rPr>
        <sz val="7.5"/>
        <color indexed="8"/>
        <rFont val="Arial"/>
        <family val="2"/>
      </rPr>
      <t> </t>
    </r>
  </si>
  <si>
    <t>High-income OECD members ( 27)</t>
  </si>
  <si>
    <r>
      <t>Ireland</t>
    </r>
    <r>
      <rPr>
        <sz val="7.5"/>
        <color indexed="8"/>
        <rFont val="Arial"/>
        <family val="2"/>
      </rPr>
      <t> </t>
    </r>
  </si>
  <si>
    <t>IDA (64)</t>
  </si>
  <si>
    <t>Blend (15)</t>
  </si>
  <si>
    <r>
      <t>Cape Verde</t>
    </r>
    <r>
      <rPr>
        <sz val="10"/>
        <color indexed="8"/>
        <rFont val="Arial"/>
        <family val="2"/>
      </rPr>
      <t xml:space="preserve">  </t>
    </r>
    <r>
      <rPr>
        <sz val="7.5"/>
        <color indexed="8"/>
        <rFont val="Arial"/>
        <family val="2"/>
      </rPr>
      <t> </t>
    </r>
  </si>
  <si>
    <t>IBRD (63)</t>
  </si>
  <si>
    <r>
      <t>Croatia</t>
    </r>
    <r>
      <rPr>
        <sz val="7.5"/>
        <color indexed="8"/>
        <rFont val="Arial"/>
        <family val="2"/>
      </rPr>
      <t> </t>
    </r>
  </si>
  <si>
    <t>Africa (2)</t>
  </si>
  <si>
    <t>Latin America (5)</t>
  </si>
  <si>
    <t>North America (1)</t>
  </si>
  <si>
    <t>East Asia (4)</t>
  </si>
  <si>
    <t>South and Southeast Asia (4)</t>
  </si>
  <si>
    <t xml:space="preserve">Americas </t>
  </si>
  <si>
    <t>Europe (8)</t>
  </si>
  <si>
    <t>Country (19)</t>
  </si>
  <si>
    <t>Low-income economies (1)</t>
  </si>
  <si>
    <t>Upper-middle-income economies (5)</t>
  </si>
  <si>
    <t>Lower-middle-income economies (6)</t>
  </si>
  <si>
    <r>
      <t xml:space="preserve">Asset-based Reallocations, Average, </t>
    </r>
    <r>
      <rPr>
        <sz val="10"/>
        <color indexed="10"/>
        <rFont val="Arial"/>
        <family val="2"/>
      </rPr>
      <t xml:space="preserve">Relative to total labor income.  </t>
    </r>
  </si>
  <si>
    <r>
      <t xml:space="preserve">Asset-based Reallocations, Average, </t>
    </r>
    <r>
      <rPr>
        <sz val="10"/>
        <color indexed="10"/>
        <rFont val="Arial"/>
        <family val="2"/>
      </rPr>
      <t xml:space="preserve">Relative to total factor income.  </t>
    </r>
  </si>
  <si>
    <t>Level of Income</t>
  </si>
  <si>
    <t>1,000,000,000 Rp</t>
  </si>
  <si>
    <t>High-income economies (12)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</si>
</sst>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"/>
    <numFmt numFmtId="171" formatCode="0.000"/>
    <numFmt numFmtId="172" formatCode="#,##0.0"/>
    <numFmt numFmtId="173" formatCode="#,##0.000"/>
  </numFmts>
  <fonts count="14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12"/>
      <color indexed="54"/>
      <name val="Verdana"/>
      <family val="2"/>
    </font>
    <font>
      <sz val="9"/>
      <color indexed="56"/>
      <name val="Verdana"/>
      <family val="2"/>
    </font>
    <font>
      <sz val="9"/>
      <color indexed="8"/>
      <name val="Verdana"/>
      <family val="2"/>
    </font>
    <font>
      <u val="single"/>
      <sz val="10"/>
      <color indexed="36"/>
      <name val="Arial"/>
      <family val="0"/>
    </font>
    <font>
      <sz val="7.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5" fillId="0" borderId="0" xfId="20" applyFont="1" applyAlignment="1">
      <alignment vertical="top" wrapText="1"/>
    </xf>
    <xf numFmtId="0" fontId="5" fillId="0" borderId="0" xfId="20" applyFont="1" applyAlignment="1">
      <alignment horizontal="left" vertical="top" wrapText="1"/>
    </xf>
    <xf numFmtId="0" fontId="5" fillId="0" borderId="0" xfId="20" applyFont="1" applyAlignment="1">
      <alignment horizontal="left" vertical="top" wrapText="1" indent="1"/>
    </xf>
    <xf numFmtId="0" fontId="0" fillId="0" borderId="0" xfId="0" applyFont="1" applyAlignment="1">
      <alignment vertical="top" wrapText="1"/>
    </xf>
    <xf numFmtId="0" fontId="5" fillId="0" borderId="0" xfId="20" applyFont="1" applyAlignment="1">
      <alignment wrapText="1"/>
    </xf>
    <xf numFmtId="0" fontId="0" fillId="0" borderId="0" xfId="0" applyBorder="1" applyAlignment="1">
      <alignment horizontal="right" wrapText="1"/>
    </xf>
    <xf numFmtId="0" fontId="0" fillId="2" borderId="4" xfId="0" applyFill="1" applyBorder="1" applyAlignment="1">
      <alignment horizontal="left" vertical="top" wrapText="1" indent="1"/>
    </xf>
    <xf numFmtId="1" fontId="0" fillId="2" borderId="4" xfId="0" applyNumberFormat="1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4" xfId="0" applyFill="1" applyBorder="1" applyAlignment="1">
      <alignment horizontal="left" indent="1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 applyProtection="1">
      <alignment horizontal="left" inden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5" xfId="0" applyFont="1" applyFill="1" applyBorder="1" applyAlignment="1">
      <alignment/>
    </xf>
    <xf numFmtId="0" fontId="0" fillId="0" borderId="4" xfId="0" applyFill="1" applyBorder="1" applyAlignment="1">
      <alignment horizontal="left" indent="1"/>
    </xf>
    <xf numFmtId="0" fontId="0" fillId="0" borderId="4" xfId="0" applyFill="1" applyBorder="1" applyAlignment="1" applyProtection="1">
      <alignment horizontal="left" indent="1"/>
      <protection locked="0"/>
    </xf>
    <xf numFmtId="0" fontId="0" fillId="0" borderId="4" xfId="0" applyFill="1" applyBorder="1" applyAlignment="1">
      <alignment horizontal="left" vertical="top" wrapText="1" indent="1"/>
    </xf>
    <xf numFmtId="0" fontId="0" fillId="0" borderId="6" xfId="0" applyFill="1" applyBorder="1" applyAlignment="1">
      <alignment horizontal="left" vertical="top" wrapText="1" indent="1"/>
    </xf>
    <xf numFmtId="0" fontId="0" fillId="0" borderId="7" xfId="0" applyFill="1" applyBorder="1" applyAlignment="1">
      <alignment horizontal="left" vertical="top" wrapText="1" indent="1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3" borderId="0" xfId="0" applyFill="1" applyAlignment="1">
      <alignment/>
    </xf>
    <xf numFmtId="0" fontId="0" fillId="3" borderId="1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4" borderId="0" xfId="0" applyFill="1" applyAlignment="1">
      <alignment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0" borderId="8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 wrapText="1"/>
    </xf>
    <xf numFmtId="0" fontId="0" fillId="4" borderId="4" xfId="0" applyFill="1" applyBorder="1" applyAlignment="1">
      <alignment horizontal="left" vertical="top" wrapText="1" indent="1"/>
    </xf>
    <xf numFmtId="3" fontId="0" fillId="0" borderId="4" xfId="0" applyNumberFormat="1" applyFill="1" applyBorder="1" applyAlignment="1">
      <alignment horizontal="left"/>
    </xf>
    <xf numFmtId="3" fontId="0" fillId="0" borderId="4" xfId="0" applyNumberFormat="1" applyBorder="1" applyAlignment="1">
      <alignment horizontal="left" wrapText="1"/>
    </xf>
    <xf numFmtId="3" fontId="0" fillId="3" borderId="4" xfId="0" applyNumberFormat="1" applyFill="1" applyBorder="1" applyAlignment="1">
      <alignment horizontal="left" wrapText="1"/>
    </xf>
    <xf numFmtId="3" fontId="0" fillId="4" borderId="4" xfId="0" applyNumberFormat="1" applyFill="1" applyBorder="1" applyAlignment="1">
      <alignment horizontal="left" wrapText="1"/>
    </xf>
    <xf numFmtId="3" fontId="0" fillId="0" borderId="4" xfId="0" applyNumberFormat="1" applyFill="1" applyBorder="1" applyAlignment="1" applyProtection="1">
      <alignment horizontal="left"/>
      <protection locked="0"/>
    </xf>
    <xf numFmtId="3" fontId="0" fillId="0" borderId="9" xfId="0" applyNumberFormat="1" applyBorder="1" applyAlignment="1">
      <alignment horizontal="left"/>
    </xf>
    <xf numFmtId="3" fontId="0" fillId="3" borderId="9" xfId="0" applyNumberFormat="1" applyFill="1" applyBorder="1" applyAlignment="1">
      <alignment horizontal="left"/>
    </xf>
    <xf numFmtId="3" fontId="0" fillId="4" borderId="9" xfId="0" applyNumberFormat="1" applyFill="1" applyBorder="1" applyAlignment="1">
      <alignment horizontal="left"/>
    </xf>
    <xf numFmtId="3" fontId="0" fillId="0" borderId="4" xfId="0" applyNumberFormat="1" applyFill="1" applyBorder="1" applyAlignment="1">
      <alignment horizontal="left" wrapText="1"/>
    </xf>
    <xf numFmtId="3" fontId="0" fillId="0" borderId="6" xfId="0" applyNumberFormat="1" applyFill="1" applyBorder="1" applyAlignment="1">
      <alignment horizontal="left" wrapText="1"/>
    </xf>
    <xf numFmtId="3" fontId="0" fillId="0" borderId="6" xfId="0" applyNumberFormat="1" applyBorder="1" applyAlignment="1">
      <alignment horizontal="left" wrapText="1"/>
    </xf>
    <xf numFmtId="3" fontId="0" fillId="3" borderId="6" xfId="0" applyNumberFormat="1" applyFill="1" applyBorder="1" applyAlignment="1">
      <alignment horizontal="left" wrapText="1"/>
    </xf>
    <xf numFmtId="3" fontId="0" fillId="4" borderId="6" xfId="0" applyNumberFormat="1" applyFill="1" applyBorder="1" applyAlignment="1">
      <alignment horizontal="left" wrapText="1"/>
    </xf>
    <xf numFmtId="3" fontId="0" fillId="3" borderId="7" xfId="0" applyNumberFormat="1" applyFill="1" applyBorder="1" applyAlignment="1">
      <alignment horizontal="left" wrapText="1"/>
    </xf>
    <xf numFmtId="3" fontId="0" fillId="4" borderId="7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0" fontId="0" fillId="0" borderId="2" xfId="0" applyFill="1" applyBorder="1" applyAlignment="1">
      <alignment horizontal="right" wrapText="1"/>
    </xf>
    <xf numFmtId="0" fontId="0" fillId="0" borderId="3" xfId="0" applyFill="1" applyBorder="1" applyAlignment="1">
      <alignment horizontal="right" wrapText="1"/>
    </xf>
    <xf numFmtId="0" fontId="0" fillId="0" borderId="0" xfId="0" applyFill="1" applyBorder="1" applyAlignment="1">
      <alignment/>
    </xf>
    <xf numFmtId="171" fontId="0" fillId="0" borderId="9" xfId="0" applyNumberFormat="1" applyFill="1" applyBorder="1" applyAlignment="1">
      <alignment/>
    </xf>
    <xf numFmtId="171" fontId="0" fillId="0" borderId="8" xfId="0" applyNumberFormat="1" applyFill="1" applyBorder="1" applyAlignment="1">
      <alignment/>
    </xf>
    <xf numFmtId="171" fontId="0" fillId="0" borderId="4" xfId="0" applyNumberFormat="1" applyFill="1" applyBorder="1" applyAlignment="1">
      <alignment horizontal="center"/>
    </xf>
    <xf numFmtId="171" fontId="0" fillId="0" borderId="4" xfId="0" applyNumberFormat="1" applyFill="1" applyBorder="1" applyAlignment="1" applyProtection="1">
      <alignment horizontal="center"/>
      <protection locked="0"/>
    </xf>
    <xf numFmtId="171" fontId="0" fillId="0" borderId="9" xfId="0" applyNumberFormat="1" applyBorder="1" applyAlignment="1">
      <alignment/>
    </xf>
    <xf numFmtId="171" fontId="0" fillId="0" borderId="4" xfId="0" applyNumberFormat="1" applyFill="1" applyBorder="1" applyAlignment="1">
      <alignment horizontal="center" wrapText="1"/>
    </xf>
    <xf numFmtId="171" fontId="0" fillId="0" borderId="6" xfId="0" applyNumberFormat="1" applyFill="1" applyBorder="1" applyAlignment="1">
      <alignment horizontal="center" wrapText="1"/>
    </xf>
    <xf numFmtId="171" fontId="0" fillId="0" borderId="7" xfId="0" applyNumberFormat="1" applyFill="1" applyBorder="1" applyAlignment="1">
      <alignment horizontal="center" wrapText="1"/>
    </xf>
    <xf numFmtId="3" fontId="0" fillId="0" borderId="4" xfId="0" applyNumberFormat="1" applyFill="1" applyBorder="1" applyAlignment="1">
      <alignment horizontal="left" vertical="top" wrapText="1"/>
    </xf>
    <xf numFmtId="3" fontId="0" fillId="0" borderId="7" xfId="0" applyNumberFormat="1" applyFill="1" applyBorder="1" applyAlignment="1">
      <alignment horizontal="left" wrapText="1"/>
    </xf>
    <xf numFmtId="3" fontId="0" fillId="0" borderId="7" xfId="0" applyNumberFormat="1" applyFill="1" applyBorder="1" applyAlignment="1">
      <alignment horizontal="left" vertical="top" wrapText="1"/>
    </xf>
    <xf numFmtId="3" fontId="0" fillId="0" borderId="9" xfId="0" applyNumberFormat="1" applyFill="1" applyBorder="1" applyAlignment="1">
      <alignment horizontal="left" wrapText="1"/>
    </xf>
    <xf numFmtId="0" fontId="0" fillId="0" borderId="7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4" xfId="0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0" fillId="0" borderId="0" xfId="0" applyFill="1" applyBorder="1" applyAlignment="1">
      <alignment horizontal="left" vertical="top" wrapText="1" indent="1"/>
    </xf>
    <xf numFmtId="171" fontId="0" fillId="0" borderId="0" xfId="0" applyNumberFormat="1" applyFill="1" applyBorder="1" applyAlignment="1">
      <alignment horizontal="center" wrapText="1"/>
    </xf>
    <xf numFmtId="0" fontId="0" fillId="0" borderId="2" xfId="0" applyFill="1" applyBorder="1" applyAlignment="1">
      <alignment/>
    </xf>
    <xf numFmtId="173" fontId="0" fillId="0" borderId="9" xfId="0" applyNumberFormat="1" applyBorder="1" applyAlignment="1">
      <alignment horizontal="right"/>
    </xf>
    <xf numFmtId="0" fontId="0" fillId="0" borderId="0" xfId="0" applyAlignment="1">
      <alignment vertical="top" wrapText="1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10" xfId="0" applyBorder="1" applyAlignment="1">
      <alignment/>
    </xf>
    <xf numFmtId="0" fontId="13" fillId="2" borderId="0" xfId="0" applyFont="1" applyFill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3" fontId="0" fillId="0" borderId="9" xfId="0" applyNumberFormat="1" applyFill="1" applyBorder="1" applyAlignment="1">
      <alignment horizontal="left"/>
    </xf>
    <xf numFmtId="173" fontId="0" fillId="0" borderId="9" xfId="0" applyNumberForma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2" fontId="11" fillId="0" borderId="14" xfId="0" applyNumberFormat="1" applyFont="1" applyFill="1" applyBorder="1" applyAlignment="1">
      <alignment horizontal="center" vertical="top" wrapText="1"/>
    </xf>
    <xf numFmtId="2" fontId="11" fillId="0" borderId="15" xfId="0" applyNumberFormat="1" applyFont="1" applyFill="1" applyBorder="1" applyAlignment="1">
      <alignment horizontal="center" vertical="top" wrapText="1"/>
    </xf>
    <xf numFmtId="2" fontId="0" fillId="0" borderId="1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2" fontId="0" fillId="0" borderId="2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2" fontId="11" fillId="0" borderId="2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3" fontId="0" fillId="0" borderId="9" xfId="0" applyNumberFormat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73" fontId="0" fillId="0" borderId="9" xfId="0" applyNumberFormat="1" applyBorder="1" applyAlignment="1">
      <alignment horizontal="center"/>
    </xf>
    <xf numFmtId="173" fontId="0" fillId="0" borderId="9" xfId="0" applyNumberForma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173" fontId="0" fillId="0" borderId="8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2" fillId="0" borderId="0" xfId="0" applyFont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3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8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6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taccounts.org/doc/repository/Mexico%20LC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ndy\LOCALS~1\Temp\Countries\As%20of%2010-13-2009\Slovenia%20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ocumentation"/>
      <sheetName val="Lists"/>
      <sheetName val="VarNames"/>
    </sheetNames>
    <sheetDataSet>
      <sheetData sheetId="3">
        <row r="4">
          <cell r="B4">
            <v>0</v>
          </cell>
        </row>
        <row r="5">
          <cell r="B5" t="str">
            <v>LCD</v>
          </cell>
        </row>
        <row r="6">
          <cell r="B6" t="str">
            <v>C</v>
          </cell>
        </row>
        <row r="7">
          <cell r="B7" t="str">
            <v>CG</v>
          </cell>
        </row>
        <row r="8">
          <cell r="B8" t="str">
            <v>CGE</v>
          </cell>
        </row>
        <row r="9">
          <cell r="B9" t="str">
            <v>CGEC</v>
          </cell>
        </row>
        <row r="10">
          <cell r="B10" t="str">
            <v>CGEK</v>
          </cell>
        </row>
        <row r="11">
          <cell r="B11" t="str">
            <v>CGH</v>
          </cell>
        </row>
        <row r="12">
          <cell r="B12" t="str">
            <v>CGHC</v>
          </cell>
        </row>
        <row r="13">
          <cell r="B13" t="str">
            <v>CGHK</v>
          </cell>
        </row>
        <row r="14">
          <cell r="B14" t="str">
            <v>CGX</v>
          </cell>
        </row>
        <row r="15">
          <cell r="B15" t="str">
            <v>CGXC</v>
          </cell>
        </row>
        <row r="16">
          <cell r="B16" t="str">
            <v>CGXK</v>
          </cell>
        </row>
        <row r="17">
          <cell r="B17" t="str">
            <v>CF</v>
          </cell>
        </row>
        <row r="18">
          <cell r="B18" t="str">
            <v>CFE</v>
          </cell>
        </row>
        <row r="19">
          <cell r="B19" t="str">
            <v>CFEC</v>
          </cell>
        </row>
        <row r="20">
          <cell r="B20" t="str">
            <v>CFEK</v>
          </cell>
        </row>
        <row r="21">
          <cell r="B21" t="str">
            <v>CFH</v>
          </cell>
        </row>
        <row r="22">
          <cell r="B22" t="str">
            <v>CFHC</v>
          </cell>
        </row>
        <row r="23">
          <cell r="B23" t="str">
            <v>CFHK</v>
          </cell>
        </row>
        <row r="24">
          <cell r="B24" t="str">
            <v>CFR</v>
          </cell>
        </row>
        <row r="25">
          <cell r="B25" t="str">
            <v>CFRC</v>
          </cell>
        </row>
        <row r="26">
          <cell r="B26" t="str">
            <v>CFRK</v>
          </cell>
        </row>
        <row r="27">
          <cell r="B27" t="str">
            <v>CFD</v>
          </cell>
        </row>
        <row r="28">
          <cell r="B28" t="str">
            <v>CFDC</v>
          </cell>
        </row>
        <row r="29">
          <cell r="B29" t="str">
            <v>CFDK</v>
          </cell>
        </row>
        <row r="30">
          <cell r="B30" t="str">
            <v>CFX</v>
          </cell>
        </row>
        <row r="31">
          <cell r="B31" t="str">
            <v>CFXC</v>
          </cell>
        </row>
        <row r="32">
          <cell r="B32" t="str">
            <v>CFXK</v>
          </cell>
        </row>
        <row r="33">
          <cell r="B33" t="str">
            <v>YL</v>
          </cell>
        </row>
        <row r="34">
          <cell r="B34" t="str">
            <v>YLE</v>
          </cell>
        </row>
        <row r="35">
          <cell r="B35" t="str">
            <v>YLF</v>
          </cell>
        </row>
        <row r="36">
          <cell r="B36" t="str">
            <v>YLFH</v>
          </cell>
        </row>
        <row r="37">
          <cell r="B37" t="str">
            <v>YLFU</v>
          </cell>
        </row>
        <row r="38">
          <cell r="B38" t="str">
            <v>YLFP</v>
          </cell>
        </row>
        <row r="39">
          <cell r="B39" t="str">
            <v>YLFX</v>
          </cell>
        </row>
        <row r="40">
          <cell r="B40" t="str">
            <v>YLS</v>
          </cell>
        </row>
        <row r="41">
          <cell r="B41" t="str">
            <v>YLX</v>
          </cell>
        </row>
        <row r="42">
          <cell r="B42" t="str">
            <v>R</v>
          </cell>
        </row>
        <row r="43">
          <cell r="B43" t="str">
            <v>KR</v>
          </cell>
        </row>
        <row r="44">
          <cell r="B44" t="str">
            <v>RF</v>
          </cell>
        </row>
        <row r="45">
          <cell r="B45" t="str">
            <v>YAF</v>
          </cell>
        </row>
        <row r="46">
          <cell r="B46" t="str">
            <v>YKF</v>
          </cell>
        </row>
        <row r="47">
          <cell r="B47" t="str">
            <v>YKFH</v>
          </cell>
        </row>
        <row r="48">
          <cell r="B48" t="str">
            <v>YKFD</v>
          </cell>
        </row>
        <row r="49">
          <cell r="B49" t="str">
            <v>YKFB</v>
          </cell>
        </row>
        <row r="50">
          <cell r="B50" t="str">
            <v>YKFC</v>
          </cell>
        </row>
        <row r="51">
          <cell r="B51" t="str">
            <v>YKFSOE</v>
          </cell>
        </row>
        <row r="52">
          <cell r="B52" t="str">
            <v>YLR</v>
          </cell>
        </row>
        <row r="53">
          <cell r="B53" t="str">
            <v>YLRI</v>
          </cell>
        </row>
        <row r="54">
          <cell r="B54" t="str">
            <v>YLRO</v>
          </cell>
        </row>
        <row r="55">
          <cell r="B55" t="str">
            <v>YMF</v>
          </cell>
        </row>
        <row r="56">
          <cell r="B56" t="str">
            <v>YMFI</v>
          </cell>
        </row>
        <row r="57">
          <cell r="B57" t="str">
            <v>YMFO</v>
          </cell>
        </row>
        <row r="58">
          <cell r="B58" t="str">
            <v>SF</v>
          </cell>
        </row>
        <row r="59">
          <cell r="B59" t="str">
            <v>SKF</v>
          </cell>
        </row>
        <row r="60">
          <cell r="B60" t="str">
            <v>SKFH</v>
          </cell>
        </row>
        <row r="61">
          <cell r="B61" t="str">
            <v>SKFD</v>
          </cell>
        </row>
        <row r="62">
          <cell r="B62" t="str">
            <v>SKFB</v>
          </cell>
        </row>
        <row r="63">
          <cell r="B63" t="str">
            <v>SKFC</v>
          </cell>
        </row>
        <row r="64">
          <cell r="B64" t="str">
            <v>SKFSOE</v>
          </cell>
        </row>
        <row r="65">
          <cell r="B65" t="str">
            <v>SLF</v>
          </cell>
        </row>
        <row r="66">
          <cell r="B66" t="str">
            <v>SMF</v>
          </cell>
        </row>
        <row r="67">
          <cell r="B67" t="str">
            <v>RG</v>
          </cell>
        </row>
        <row r="68">
          <cell r="B68" t="str">
            <v>YAG</v>
          </cell>
        </row>
        <row r="69">
          <cell r="B69" t="str">
            <v>YKG</v>
          </cell>
        </row>
        <row r="70">
          <cell r="B70" t="str">
            <v>YKGE</v>
          </cell>
        </row>
        <row r="71">
          <cell r="B71" t="str">
            <v>YKGH</v>
          </cell>
        </row>
        <row r="72">
          <cell r="B72" t="str">
            <v>YKGX</v>
          </cell>
        </row>
        <row r="73">
          <cell r="B73" t="str">
            <v>YCG</v>
          </cell>
        </row>
        <row r="74">
          <cell r="B74" t="str">
            <v>YCGG</v>
          </cell>
        </row>
        <row r="75">
          <cell r="B75" t="str">
            <v>YCGGI</v>
          </cell>
        </row>
        <row r="76">
          <cell r="B76" t="str">
            <v>YCGGO</v>
          </cell>
        </row>
        <row r="77">
          <cell r="B77" t="str">
            <v>YCGS</v>
          </cell>
        </row>
        <row r="78">
          <cell r="B78" t="str">
            <v>YCGSI</v>
          </cell>
        </row>
        <row r="79">
          <cell r="B79" t="str">
            <v>YCGSO</v>
          </cell>
        </row>
        <row r="80">
          <cell r="B80" t="str">
            <v>SG</v>
          </cell>
        </row>
        <row r="81">
          <cell r="B81" t="str">
            <v>SKG</v>
          </cell>
        </row>
        <row r="82">
          <cell r="B82" t="str">
            <v>SKGE</v>
          </cell>
        </row>
        <row r="83">
          <cell r="B83" t="str">
            <v>SKGF</v>
          </cell>
        </row>
        <row r="84">
          <cell r="B84" t="str">
            <v>SKGX</v>
          </cell>
        </row>
        <row r="85">
          <cell r="B85" t="str">
            <v>SGG</v>
          </cell>
        </row>
        <row r="86">
          <cell r="B86" t="str">
            <v>SGS</v>
          </cell>
        </row>
        <row r="87">
          <cell r="B87" t="str">
            <v>T</v>
          </cell>
        </row>
        <row r="88">
          <cell r="B88" t="str">
            <v>TG</v>
          </cell>
        </row>
        <row r="89">
          <cell r="B89" t="str">
            <v>TGE</v>
          </cell>
        </row>
        <row r="90">
          <cell r="B90" t="str">
            <v>TGEI</v>
          </cell>
        </row>
        <row r="91">
          <cell r="B91" t="str">
            <v>TGEO</v>
          </cell>
        </row>
        <row r="92">
          <cell r="B92" t="str">
            <v>TGH</v>
          </cell>
        </row>
        <row r="93">
          <cell r="B93" t="str">
            <v>TGHI</v>
          </cell>
        </row>
        <row r="94">
          <cell r="B94" t="str">
            <v>TGHO</v>
          </cell>
        </row>
        <row r="95">
          <cell r="B95" t="str">
            <v>TGSOA</v>
          </cell>
        </row>
        <row r="96">
          <cell r="B96" t="str">
            <v>TGSOAI</v>
          </cell>
        </row>
        <row r="97">
          <cell r="B97" t="str">
            <v>TGSOAO</v>
          </cell>
        </row>
        <row r="98">
          <cell r="B98" t="str">
            <v>TGXI</v>
          </cell>
        </row>
        <row r="99">
          <cell r="B99" t="str">
            <v>TGXII</v>
          </cell>
        </row>
        <row r="100">
          <cell r="B100" t="str">
            <v>TGXIO</v>
          </cell>
        </row>
        <row r="101">
          <cell r="B101" t="str">
            <v>TGXC</v>
          </cell>
        </row>
        <row r="102">
          <cell r="B102" t="str">
            <v>TGXCI</v>
          </cell>
        </row>
        <row r="103">
          <cell r="B103" t="str">
            <v>TGXCO</v>
          </cell>
        </row>
        <row r="104">
          <cell r="B104" t="str">
            <v>TGNF</v>
          </cell>
        </row>
        <row r="105">
          <cell r="B105" t="str">
            <v>TGS</v>
          </cell>
        </row>
        <row r="106">
          <cell r="B106" t="str">
            <v>TGSI</v>
          </cell>
        </row>
        <row r="107">
          <cell r="B107" t="str">
            <v>TGSO</v>
          </cell>
        </row>
        <row r="108">
          <cell r="B108" t="str">
            <v>TGSD</v>
          </cell>
        </row>
        <row r="109">
          <cell r="B109" t="str">
            <v>TGSDI</v>
          </cell>
        </row>
        <row r="110">
          <cell r="B110" t="str">
            <v>TGSDO</v>
          </cell>
        </row>
        <row r="111">
          <cell r="B111" t="str">
            <v>TGSS</v>
          </cell>
        </row>
        <row r="112">
          <cell r="B112" t="str">
            <v>TGSSI</v>
          </cell>
        </row>
        <row r="113">
          <cell r="B113" t="str">
            <v>TGSSO</v>
          </cell>
        </row>
        <row r="114">
          <cell r="B114" t="str">
            <v>TGSF</v>
          </cell>
        </row>
        <row r="115">
          <cell r="B115" t="str">
            <v>TGSFI</v>
          </cell>
        </row>
        <row r="116">
          <cell r="B116" t="str">
            <v>TGSFO</v>
          </cell>
        </row>
        <row r="117">
          <cell r="B117" t="str">
            <v>TGSU</v>
          </cell>
        </row>
        <row r="118">
          <cell r="B118" t="str">
            <v>TGSUI</v>
          </cell>
        </row>
        <row r="119">
          <cell r="B119" t="str">
            <v>TGSUO</v>
          </cell>
        </row>
        <row r="120">
          <cell r="B120" t="str">
            <v>TGSH</v>
          </cell>
        </row>
        <row r="121">
          <cell r="B121" t="str">
            <v>TGSHI</v>
          </cell>
        </row>
        <row r="122">
          <cell r="B122" t="str">
            <v>TGSHO</v>
          </cell>
        </row>
        <row r="123">
          <cell r="B123" t="str">
            <v>TGSX</v>
          </cell>
        </row>
        <row r="124">
          <cell r="B124" t="str">
            <v>TGSXI</v>
          </cell>
        </row>
        <row r="125">
          <cell r="B125" t="str">
            <v>TGSXO</v>
          </cell>
        </row>
        <row r="126">
          <cell r="B126" t="str">
            <v>TGD</v>
          </cell>
        </row>
        <row r="127">
          <cell r="B127" t="str">
            <v>TGDI</v>
          </cell>
        </row>
        <row r="128">
          <cell r="B128" t="str">
            <v>TGDO</v>
          </cell>
        </row>
        <row r="129">
          <cell r="B129" t="str">
            <v>TGC</v>
          </cell>
        </row>
        <row r="130">
          <cell r="B130" t="str">
            <v>TGCI</v>
          </cell>
        </row>
        <row r="131">
          <cell r="B131" t="str">
            <v>TGCO</v>
          </cell>
        </row>
        <row r="132">
          <cell r="B132" t="str">
            <v>TGCN</v>
          </cell>
        </row>
        <row r="133">
          <cell r="B133" t="str">
            <v>TGCC</v>
          </cell>
        </row>
        <row r="134">
          <cell r="B134" t="str">
            <v>TP</v>
          </cell>
        </row>
        <row r="135">
          <cell r="B135" t="str">
            <v>TPI</v>
          </cell>
        </row>
        <row r="136">
          <cell r="B136" t="str">
            <v>TPO</v>
          </cell>
        </row>
        <row r="137">
          <cell r="B137" t="str">
            <v>TPIV</v>
          </cell>
        </row>
        <row r="138">
          <cell r="B138" t="str">
            <v>TPIVI</v>
          </cell>
        </row>
        <row r="139">
          <cell r="B139" t="str">
            <v>TPIVO</v>
          </cell>
        </row>
        <row r="140">
          <cell r="B140" t="str">
            <v>TPC</v>
          </cell>
        </row>
        <row r="141">
          <cell r="B141" t="str">
            <v>TPCI</v>
          </cell>
        </row>
        <row r="142">
          <cell r="B142" t="str">
            <v>TPCO</v>
          </cell>
        </row>
        <row r="143">
          <cell r="B143" t="str">
            <v>TPB</v>
          </cell>
        </row>
        <row r="144">
          <cell r="B144" t="str">
            <v>TPBI</v>
          </cell>
        </row>
        <row r="145">
          <cell r="B145" t="str">
            <v>TPBO</v>
          </cell>
        </row>
        <row r="146">
          <cell r="B146" t="str">
            <v>TPCR</v>
          </cell>
        </row>
        <row r="147">
          <cell r="B147" t="str">
            <v>TPCRI</v>
          </cell>
        </row>
        <row r="148">
          <cell r="B148" t="str">
            <v>TPCRO</v>
          </cell>
        </row>
        <row r="149">
          <cell r="B149" t="str">
            <v>TPW</v>
          </cell>
        </row>
        <row r="150">
          <cell r="B150" t="str">
            <v>TPWI</v>
          </cell>
        </row>
        <row r="151">
          <cell r="B151" t="str">
            <v>TPWO</v>
          </cell>
        </row>
        <row r="152">
          <cell r="B152" t="str">
            <v>TPWE</v>
          </cell>
        </row>
        <row r="153">
          <cell r="B153" t="str">
            <v>TPWEI</v>
          </cell>
        </row>
        <row r="154">
          <cell r="B154" t="str">
            <v>TPWEO</v>
          </cell>
        </row>
        <row r="155">
          <cell r="B155" t="str">
            <v>TPWH</v>
          </cell>
        </row>
        <row r="156">
          <cell r="B156" t="str">
            <v>TPWHI</v>
          </cell>
        </row>
        <row r="157">
          <cell r="B157" t="str">
            <v>TPWHO</v>
          </cell>
        </row>
        <row r="158">
          <cell r="B158" t="str">
            <v>TPWA</v>
          </cell>
        </row>
        <row r="159">
          <cell r="B159" t="str">
            <v>TPWAI</v>
          </cell>
        </row>
        <row r="160">
          <cell r="B160" t="str">
            <v>TPWAO</v>
          </cell>
        </row>
        <row r="161">
          <cell r="B161" t="str">
            <v>TPWX</v>
          </cell>
        </row>
        <row r="162">
          <cell r="B162" t="str">
            <v>TPWXI</v>
          </cell>
        </row>
        <row r="163">
          <cell r="B163" t="str">
            <v>TPWXO</v>
          </cell>
        </row>
        <row r="164">
          <cell r="B164" t="str">
            <v>TPWS</v>
          </cell>
        </row>
        <row r="165">
          <cell r="B165" t="str">
            <v>TPWSI</v>
          </cell>
        </row>
        <row r="166">
          <cell r="B166" t="str">
            <v>TPWSO</v>
          </cell>
        </row>
        <row r="167">
          <cell r="B167" t="str">
            <v>TPBB</v>
          </cell>
        </row>
        <row r="168">
          <cell r="B168" t="str">
            <v>TPBBI</v>
          </cell>
        </row>
        <row r="169">
          <cell r="B169" t="str">
            <v>TPBBO</v>
          </cell>
        </row>
        <row r="170">
          <cell r="B170" t="str">
            <v>W</v>
          </cell>
        </row>
        <row r="171">
          <cell r="B171" t="str">
            <v>WK</v>
          </cell>
        </row>
        <row r="172">
          <cell r="B172" t="str">
            <v>WKH</v>
          </cell>
        </row>
        <row r="173">
          <cell r="B173" t="str">
            <v>WKD</v>
          </cell>
        </row>
        <row r="174">
          <cell r="B174" t="str">
            <v>WKU</v>
          </cell>
        </row>
        <row r="175">
          <cell r="B175" t="str">
            <v>WKC</v>
          </cell>
        </row>
        <row r="176">
          <cell r="B176" t="str">
            <v>WKSOE</v>
          </cell>
        </row>
        <row r="177">
          <cell r="B177" t="str">
            <v>WKX</v>
          </cell>
        </row>
        <row r="178">
          <cell r="B178" t="str">
            <v>WT</v>
          </cell>
        </row>
        <row r="179">
          <cell r="B179" t="str">
            <v>WTG</v>
          </cell>
        </row>
        <row r="180">
          <cell r="B180" t="str">
            <v>WTGNM</v>
          </cell>
        </row>
        <row r="181">
          <cell r="B181" t="str">
            <v>WTGC</v>
          </cell>
        </row>
        <row r="182">
          <cell r="B182" t="str">
            <v>WTGCN</v>
          </cell>
        </row>
        <row r="183">
          <cell r="B183" t="str">
            <v>WTGCC</v>
          </cell>
        </row>
        <row r="184">
          <cell r="B184" t="str">
            <v>WTGH</v>
          </cell>
        </row>
        <row r="185">
          <cell r="B185" t="str">
            <v>WTGE</v>
          </cell>
        </row>
        <row r="186">
          <cell r="B186" t="str">
            <v>WTGS</v>
          </cell>
        </row>
        <row r="187">
          <cell r="B187" t="str">
            <v>WTGSD</v>
          </cell>
        </row>
        <row r="188">
          <cell r="B188" t="str">
            <v>WTGSOA</v>
          </cell>
        </row>
        <row r="189">
          <cell r="B189" t="str">
            <v>WTGSS</v>
          </cell>
        </row>
        <row r="190">
          <cell r="B190" t="str">
            <v>WTGSF</v>
          </cell>
        </row>
        <row r="191">
          <cell r="B191" t="str">
            <v>WTGSU</v>
          </cell>
        </row>
        <row r="192">
          <cell r="B192" t="str">
            <v>WTGSH</v>
          </cell>
        </row>
        <row r="193">
          <cell r="B193" t="str">
            <v>WTGSX</v>
          </cell>
        </row>
        <row r="194">
          <cell r="B194" t="str">
            <v>WTGD</v>
          </cell>
        </row>
        <row r="195">
          <cell r="B195" t="str">
            <v>WTP</v>
          </cell>
        </row>
        <row r="196">
          <cell r="B196" t="str">
            <v>WTPNM</v>
          </cell>
        </row>
        <row r="197">
          <cell r="B197" t="str">
            <v>WTPW</v>
          </cell>
        </row>
        <row r="198">
          <cell r="B198" t="str">
            <v>WTPWE</v>
          </cell>
        </row>
        <row r="199">
          <cell r="B199" t="str">
            <v>WTPWH</v>
          </cell>
        </row>
        <row r="200">
          <cell r="B200" t="str">
            <v>WTPWX</v>
          </cell>
        </row>
        <row r="201">
          <cell r="B201" t="str">
            <v>WTPB</v>
          </cell>
        </row>
        <row r="202">
          <cell r="B202" t="str">
            <v>WTPBV</v>
          </cell>
        </row>
        <row r="203">
          <cell r="B203" t="str">
            <v>WTPBB</v>
          </cell>
        </row>
        <row r="204">
          <cell r="B204" t="str">
            <v>WTPBH</v>
          </cell>
        </row>
        <row r="205">
          <cell r="B205" t="str">
            <v>WTPCR</v>
          </cell>
        </row>
        <row r="206">
          <cell r="B206" t="str">
            <v>WTPM</v>
          </cell>
        </row>
        <row r="207">
          <cell r="B207" t="str">
            <v>WTPC</v>
          </cell>
        </row>
        <row r="208">
          <cell r="B208" t="str">
            <v>WTPR</v>
          </cell>
        </row>
        <row r="209">
          <cell r="B209" t="str">
            <v>DN</v>
          </cell>
        </row>
        <row r="210">
          <cell r="B210" t="str">
            <v>DNM</v>
          </cell>
        </row>
        <row r="211">
          <cell r="B211" t="str">
            <v>DNF</v>
          </cell>
        </row>
        <row r="212">
          <cell r="B212" t="str">
            <v>DS</v>
          </cell>
        </row>
        <row r="213">
          <cell r="B213" t="str">
            <v>DSM</v>
          </cell>
        </row>
        <row r="214">
          <cell r="B214" t="str">
            <v>DSF</v>
          </cell>
        </row>
        <row r="215">
          <cell r="B215" t="str">
            <v>DM</v>
          </cell>
        </row>
        <row r="216">
          <cell r="B216" t="str">
            <v>DMM</v>
          </cell>
        </row>
        <row r="217">
          <cell r="B217" t="str">
            <v>DMF</v>
          </cell>
        </row>
        <row r="218">
          <cell r="B218" t="str">
            <v>DF</v>
          </cell>
        </row>
        <row r="219">
          <cell r="B219" t="str">
            <v>H</v>
          </cell>
        </row>
        <row r="220">
          <cell r="B220" t="str">
            <v>FCPI</v>
          </cell>
        </row>
        <row r="221">
          <cell r="B221" t="str">
            <v>FX</v>
          </cell>
        </row>
        <row r="222">
          <cell r="B222" t="str">
            <v>FXPPP</v>
          </cell>
        </row>
        <row r="223">
          <cell r="B223" t="str">
            <v>FR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Checks"/>
      <sheetName val="Macro Control"/>
      <sheetName val="Age Profile"/>
      <sheetName val="NT Flows"/>
      <sheetName val="Asset based reallocations"/>
      <sheetName val="Public asset reallocations"/>
      <sheetName val="Private asset reallocations"/>
      <sheetName val="Public asset income"/>
      <sheetName val="Private asset income"/>
      <sheetName val="Public Capital Income"/>
      <sheetName val="Private Capital income"/>
      <sheetName val="Interest Public"/>
      <sheetName val="Interest Private"/>
      <sheetName val="Other Property Income Public"/>
      <sheetName val="Other Property Income Private"/>
      <sheetName val="Public Capital Account"/>
      <sheetName val="Private Capital Account"/>
      <sheetName val="Public Graphs"/>
      <sheetName val="Private Graphs"/>
    </sheetNames>
    <sheetDataSet>
      <sheetData sheetId="2">
        <row r="5">
          <cell r="C5">
            <v>1000000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dz/" TargetMode="External" /><Relationship Id="rId2" Type="http://schemas.openxmlformats.org/officeDocument/2006/relationships/hyperlink" Target="http://www.insae-bj.org/" TargetMode="External" /><Relationship Id="rId3" Type="http://schemas.openxmlformats.org/officeDocument/2006/relationships/hyperlink" Target="http://www.cso.gov.bw/" TargetMode="External" /><Relationship Id="rId4" Type="http://schemas.openxmlformats.org/officeDocument/2006/relationships/hyperlink" Target="http://burundistats.org/" TargetMode="External" /><Relationship Id="rId5" Type="http://schemas.openxmlformats.org/officeDocument/2006/relationships/hyperlink" Target="http://www.statistics-cameroon.org/" TargetMode="External" /><Relationship Id="rId6" Type="http://schemas.openxmlformats.org/officeDocument/2006/relationships/hyperlink" Target="http://www.ine.cv/" TargetMode="External" /><Relationship Id="rId7" Type="http://schemas.openxmlformats.org/officeDocument/2006/relationships/hyperlink" Target="http://www.stat-centrafrique.com/" TargetMode="External" /><Relationship Id="rId8" Type="http://schemas.openxmlformats.org/officeDocument/2006/relationships/hyperlink" Target="http://www.inseed-tchad.org/" TargetMode="External" /><Relationship Id="rId9" Type="http://schemas.openxmlformats.org/officeDocument/2006/relationships/hyperlink" Target="http://www.cnsee.org/" TargetMode="External" /><Relationship Id="rId10" Type="http://schemas.openxmlformats.org/officeDocument/2006/relationships/hyperlink" Target="http://www.ins.ci/" TargetMode="External" /><Relationship Id="rId11" Type="http://schemas.openxmlformats.org/officeDocument/2006/relationships/hyperlink" Target="http://www.ministere-finances.dj/" TargetMode="External" /><Relationship Id="rId12" Type="http://schemas.openxmlformats.org/officeDocument/2006/relationships/hyperlink" Target="http://www.capmas.gov.eg/" TargetMode="External" /><Relationship Id="rId13" Type="http://schemas.openxmlformats.org/officeDocument/2006/relationships/hyperlink" Target="http://www.dgecnstat-ge.org/" TargetMode="External" /><Relationship Id="rId14" Type="http://schemas.openxmlformats.org/officeDocument/2006/relationships/hyperlink" Target="http://www.csa.gov.et/" TargetMode="External" /><Relationship Id="rId15" Type="http://schemas.openxmlformats.org/officeDocument/2006/relationships/hyperlink" Target="http://www.stat-gabon.ga/" TargetMode="External" /><Relationship Id="rId16" Type="http://schemas.openxmlformats.org/officeDocument/2006/relationships/hyperlink" Target="http://www.csd.gm/" TargetMode="External" /><Relationship Id="rId17" Type="http://schemas.openxmlformats.org/officeDocument/2006/relationships/hyperlink" Target="http://www.statsghana.gov.gh/" TargetMode="External" /><Relationship Id="rId18" Type="http://schemas.openxmlformats.org/officeDocument/2006/relationships/hyperlink" Target="http://www.stat-guinee.org/" TargetMode="External" /><Relationship Id="rId19" Type="http://schemas.openxmlformats.org/officeDocument/2006/relationships/hyperlink" Target="http://www.stat-guinebissau.com/" TargetMode="External" /><Relationship Id="rId20" Type="http://schemas.openxmlformats.org/officeDocument/2006/relationships/hyperlink" Target="http://www.cbs.go.ke/" TargetMode="External" /><Relationship Id="rId21" Type="http://schemas.openxmlformats.org/officeDocument/2006/relationships/hyperlink" Target="http://www.bos.gov.ls/" TargetMode="External" /><Relationship Id="rId22" Type="http://schemas.openxmlformats.org/officeDocument/2006/relationships/hyperlink" Target="http://www.instat.mg/" TargetMode="External" /><Relationship Id="rId23" Type="http://schemas.openxmlformats.org/officeDocument/2006/relationships/hyperlink" Target="http://www.nso.malawi.net/" TargetMode="External" /><Relationship Id="rId24" Type="http://schemas.openxmlformats.org/officeDocument/2006/relationships/hyperlink" Target="http://www.dnsi.gov.ml/" TargetMode="External" /><Relationship Id="rId25" Type="http://schemas.openxmlformats.org/officeDocument/2006/relationships/hyperlink" Target="http://www.ons.mr/" TargetMode="External" /><Relationship Id="rId26" Type="http://schemas.openxmlformats.org/officeDocument/2006/relationships/hyperlink" Target="http://www.hcp.ma/" TargetMode="External" /><Relationship Id="rId27" Type="http://schemas.openxmlformats.org/officeDocument/2006/relationships/hyperlink" Target="http://www.ine.gov.mz/" TargetMode="External" /><Relationship Id="rId28" Type="http://schemas.openxmlformats.org/officeDocument/2006/relationships/hyperlink" Target="http://www.npc.gov.na/cbs/index.htm" TargetMode="External" /><Relationship Id="rId29" Type="http://schemas.openxmlformats.org/officeDocument/2006/relationships/hyperlink" Target="http://www.stat-niger.org/" TargetMode="External" /><Relationship Id="rId30" Type="http://schemas.openxmlformats.org/officeDocument/2006/relationships/hyperlink" Target="http://www.nigerianstat.gov.ng/index.php" TargetMode="External" /><Relationship Id="rId31" Type="http://schemas.openxmlformats.org/officeDocument/2006/relationships/hyperlink" Target="http://www.statistics.gov.rw/" TargetMode="External" /><Relationship Id="rId32" Type="http://schemas.openxmlformats.org/officeDocument/2006/relationships/hyperlink" Target="http://www.ine.st/" TargetMode="External" /><Relationship Id="rId33" Type="http://schemas.openxmlformats.org/officeDocument/2006/relationships/hyperlink" Target="http://www.ansd.org/" TargetMode="External" /><Relationship Id="rId34" Type="http://schemas.openxmlformats.org/officeDocument/2006/relationships/hyperlink" Target="http://www.nsb.gov.sc/" TargetMode="External" /><Relationship Id="rId35" Type="http://schemas.openxmlformats.org/officeDocument/2006/relationships/hyperlink" Target="http://www.statistics.sl/" TargetMode="External" /><Relationship Id="rId36" Type="http://schemas.openxmlformats.org/officeDocument/2006/relationships/hyperlink" Target="http://www.statssa.gov.za/" TargetMode="External" /><Relationship Id="rId37" Type="http://schemas.openxmlformats.org/officeDocument/2006/relationships/hyperlink" Target="http://www.cbs.gov.sd/" TargetMode="External" /><Relationship Id="rId38" Type="http://schemas.openxmlformats.org/officeDocument/2006/relationships/hyperlink" Target="http://www.gov.sz/" TargetMode="External" /><Relationship Id="rId39" Type="http://schemas.openxmlformats.org/officeDocument/2006/relationships/hyperlink" Target="http://www.stat-togo.org/" TargetMode="External" /><Relationship Id="rId40" Type="http://schemas.openxmlformats.org/officeDocument/2006/relationships/hyperlink" Target="http://www.ins.nat.tn/" TargetMode="External" /><Relationship Id="rId41" Type="http://schemas.openxmlformats.org/officeDocument/2006/relationships/hyperlink" Target="http://www.ubos.org/" TargetMode="External" /><Relationship Id="rId42" Type="http://schemas.openxmlformats.org/officeDocument/2006/relationships/hyperlink" Target="http://www.nbs.go.tz/" TargetMode="External" /><Relationship Id="rId43" Type="http://schemas.openxmlformats.org/officeDocument/2006/relationships/hyperlink" Target="http://www.zamstats.gov.zm/" TargetMode="External" /><Relationship Id="rId44" Type="http://schemas.openxmlformats.org/officeDocument/2006/relationships/hyperlink" Target="http://www.gov.ai/statistics/" TargetMode="External" /><Relationship Id="rId45" Type="http://schemas.openxmlformats.org/officeDocument/2006/relationships/hyperlink" Target="http://www.indec.mecon.ar/default.htm" TargetMode="External" /><Relationship Id="rId46" Type="http://schemas.openxmlformats.org/officeDocument/2006/relationships/hyperlink" Target="http://www.cbs.aw/" TargetMode="External" /><Relationship Id="rId47" Type="http://schemas.openxmlformats.org/officeDocument/2006/relationships/hyperlink" Target="http://statistics.bahamas.gov.bs/" TargetMode="External" /><Relationship Id="rId48" Type="http://schemas.openxmlformats.org/officeDocument/2006/relationships/hyperlink" Target="http://www.barstats.gov.bb/" TargetMode="External" /><Relationship Id="rId49" Type="http://schemas.openxmlformats.org/officeDocument/2006/relationships/hyperlink" Target="http://www.statisticsbelize.org.bz/" TargetMode="External" /><Relationship Id="rId50" Type="http://schemas.openxmlformats.org/officeDocument/2006/relationships/hyperlink" Target="http://www.seaexpress.bm/portal/server.pt?open=512&amp;objID=227&amp;mode=2&amp;in_hi_userid=2&amp;cached=true" TargetMode="External" /><Relationship Id="rId51" Type="http://schemas.openxmlformats.org/officeDocument/2006/relationships/hyperlink" Target="http://www.ine.gov.bo/" TargetMode="External" /><Relationship Id="rId52" Type="http://schemas.openxmlformats.org/officeDocument/2006/relationships/hyperlink" Target="http://www.ibge.gov.br/" TargetMode="External" /><Relationship Id="rId53" Type="http://schemas.openxmlformats.org/officeDocument/2006/relationships/hyperlink" Target="http://www.statcan.gc.ca/" TargetMode="External" /><Relationship Id="rId54" Type="http://schemas.openxmlformats.org/officeDocument/2006/relationships/hyperlink" Target="http://www.eso.ky/" TargetMode="External" /><Relationship Id="rId55" Type="http://schemas.openxmlformats.org/officeDocument/2006/relationships/hyperlink" Target="http://www.ine.cl/" TargetMode="External" /><Relationship Id="rId56" Type="http://schemas.openxmlformats.org/officeDocument/2006/relationships/hyperlink" Target="http://www.dane.gov.co/" TargetMode="External" /><Relationship Id="rId57" Type="http://schemas.openxmlformats.org/officeDocument/2006/relationships/hyperlink" Target="http://www.inec.go.cr/" TargetMode="External" /><Relationship Id="rId58" Type="http://schemas.openxmlformats.org/officeDocument/2006/relationships/hyperlink" Target="http://www.one.cu/" TargetMode="External" /><Relationship Id="rId59" Type="http://schemas.openxmlformats.org/officeDocument/2006/relationships/hyperlink" Target="http://www.one.gob.do/" TargetMode="External" /><Relationship Id="rId60" Type="http://schemas.openxmlformats.org/officeDocument/2006/relationships/hyperlink" Target="http://www.inec.gov.ec/" TargetMode="External" /><Relationship Id="rId61" Type="http://schemas.openxmlformats.org/officeDocument/2006/relationships/hyperlink" Target="http://www.digestyc.gob.sv/" TargetMode="External" /><Relationship Id="rId62" Type="http://schemas.openxmlformats.org/officeDocument/2006/relationships/hyperlink" Target="http://www.ine.gob.gt/" TargetMode="External" /><Relationship Id="rId63" Type="http://schemas.openxmlformats.org/officeDocument/2006/relationships/hyperlink" Target="http://www.statisticsguyana.gov.gy/" TargetMode="External" /><Relationship Id="rId64" Type="http://schemas.openxmlformats.org/officeDocument/2006/relationships/hyperlink" Target="http://www.ihsi.ht/" TargetMode="External" /><Relationship Id="rId65" Type="http://schemas.openxmlformats.org/officeDocument/2006/relationships/hyperlink" Target="http://www.ine-hn.org/" TargetMode="External" /><Relationship Id="rId66" Type="http://schemas.openxmlformats.org/officeDocument/2006/relationships/hyperlink" Target="http://www.statinja.com/" TargetMode="External" /><Relationship Id="rId67" Type="http://schemas.openxmlformats.org/officeDocument/2006/relationships/hyperlink" Target="http://www.inegi.org.mx/" TargetMode="External" /><Relationship Id="rId68" Type="http://schemas.openxmlformats.org/officeDocument/2006/relationships/hyperlink" Target="http://www.central-bureau-of-statistics.an/default.asp" TargetMode="External" /><Relationship Id="rId69" Type="http://schemas.openxmlformats.org/officeDocument/2006/relationships/hyperlink" Target="http://www.inec.gob.ni/" TargetMode="External" /><Relationship Id="rId70" Type="http://schemas.openxmlformats.org/officeDocument/2006/relationships/hyperlink" Target="http://www.contraloria.gob.pa/" TargetMode="External" /><Relationship Id="rId71" Type="http://schemas.openxmlformats.org/officeDocument/2006/relationships/hyperlink" Target="http://www.dgeec.gov.py/" TargetMode="External" /><Relationship Id="rId72" Type="http://schemas.openxmlformats.org/officeDocument/2006/relationships/hyperlink" Target="http://www.inei.gob.pe/" TargetMode="External" /><Relationship Id="rId73" Type="http://schemas.openxmlformats.org/officeDocument/2006/relationships/hyperlink" Target="http://www.stats.gov.lc/" TargetMode="External" /><Relationship Id="rId74" Type="http://schemas.openxmlformats.org/officeDocument/2006/relationships/hyperlink" Target="http://www.statistics-suriname.org/" TargetMode="External" /><Relationship Id="rId75" Type="http://schemas.openxmlformats.org/officeDocument/2006/relationships/hyperlink" Target="http://www.cso.gov.tt/" TargetMode="External" /><Relationship Id="rId76" Type="http://schemas.openxmlformats.org/officeDocument/2006/relationships/hyperlink" Target="http://www.depstc.org/" TargetMode="External" /><Relationship Id="rId77" Type="http://schemas.openxmlformats.org/officeDocument/2006/relationships/hyperlink" Target="http://www.ine.gub.uy/" TargetMode="External" /><Relationship Id="rId78" Type="http://schemas.openxmlformats.org/officeDocument/2006/relationships/hyperlink" Target="http://www.fedstats.gov/" TargetMode="External" /><Relationship Id="rId79" Type="http://schemas.openxmlformats.org/officeDocument/2006/relationships/hyperlink" Target="http://www.census.gov/" TargetMode="External" /><Relationship Id="rId80" Type="http://schemas.openxmlformats.org/officeDocument/2006/relationships/hyperlink" Target="http://www.bea.gov/" TargetMode="External" /><Relationship Id="rId81" Type="http://schemas.openxmlformats.org/officeDocument/2006/relationships/hyperlink" Target="http://www.ojp.usdoj.gov/bjs/" TargetMode="External" /><Relationship Id="rId82" Type="http://schemas.openxmlformats.org/officeDocument/2006/relationships/hyperlink" Target="http://stats.bls.gov/" TargetMode="External" /><Relationship Id="rId83" Type="http://schemas.openxmlformats.org/officeDocument/2006/relationships/hyperlink" Target="http://www.bts.gov/" TargetMode="External" /><Relationship Id="rId84" Type="http://schemas.openxmlformats.org/officeDocument/2006/relationships/hyperlink" Target="http://www.stat-usa.gov/" TargetMode="External" /><Relationship Id="rId85" Type="http://schemas.openxmlformats.org/officeDocument/2006/relationships/hyperlink" Target="http://www.eia.doe.gov/" TargetMode="External" /><Relationship Id="rId86" Type="http://schemas.openxmlformats.org/officeDocument/2006/relationships/hyperlink" Target="http://www.cdc.gov/nchswww/" TargetMode="External" /><Relationship Id="rId87" Type="http://schemas.openxmlformats.org/officeDocument/2006/relationships/hyperlink" Target="http://www.ed.gov/NCES/" TargetMode="External" /><Relationship Id="rId88" Type="http://schemas.openxmlformats.org/officeDocument/2006/relationships/hyperlink" Target="http://www.ers.usda.gov/" TargetMode="External" /><Relationship Id="rId89" Type="http://schemas.openxmlformats.org/officeDocument/2006/relationships/hyperlink" Target="http://www.ine.gov.ve/" TargetMode="External" /><Relationship Id="rId90" Type="http://schemas.openxmlformats.org/officeDocument/2006/relationships/hyperlink" Target="http://www.armstat.am/" TargetMode="External" /><Relationship Id="rId91" Type="http://schemas.openxmlformats.org/officeDocument/2006/relationships/hyperlink" Target="http://www.azstat.org/" TargetMode="External" /><Relationship Id="rId92" Type="http://schemas.openxmlformats.org/officeDocument/2006/relationships/hyperlink" Target="http://www.cio.gov.bh/" TargetMode="External" /><Relationship Id="rId93" Type="http://schemas.openxmlformats.org/officeDocument/2006/relationships/hyperlink" Target="http://www.bbs.gov.bd/" TargetMode="External" /><Relationship Id="rId94" Type="http://schemas.openxmlformats.org/officeDocument/2006/relationships/hyperlink" Target="http://www.nsb.gov.bt/" TargetMode="External" /><Relationship Id="rId95" Type="http://schemas.openxmlformats.org/officeDocument/2006/relationships/hyperlink" Target="http://www.depd.gov.bn/dept_dos.html" TargetMode="External" /><Relationship Id="rId96" Type="http://schemas.openxmlformats.org/officeDocument/2006/relationships/hyperlink" Target="http://www.nis.gov.kh/" TargetMode="External" /><Relationship Id="rId97" Type="http://schemas.openxmlformats.org/officeDocument/2006/relationships/hyperlink" Target="http://www.stats.gov.cn/" TargetMode="External" /><Relationship Id="rId98" Type="http://schemas.openxmlformats.org/officeDocument/2006/relationships/hyperlink" Target="http://www.censtatd.gov.hk/" TargetMode="External" /><Relationship Id="rId99" Type="http://schemas.openxmlformats.org/officeDocument/2006/relationships/hyperlink" Target="http://www.dsec.gov.mo/" TargetMode="External" /><Relationship Id="rId100" Type="http://schemas.openxmlformats.org/officeDocument/2006/relationships/hyperlink" Target="http://www.mof.gov.cy/mof/cystat/statistics.nsf" TargetMode="External" /><Relationship Id="rId101" Type="http://schemas.openxmlformats.org/officeDocument/2006/relationships/hyperlink" Target="http://www.statistics.ge/" TargetMode="External" /><Relationship Id="rId102" Type="http://schemas.openxmlformats.org/officeDocument/2006/relationships/hyperlink" Target="http://www.mospi.gov.in/" TargetMode="External" /><Relationship Id="rId103" Type="http://schemas.openxmlformats.org/officeDocument/2006/relationships/hyperlink" Target="http://www.bps.go.id/" TargetMode="External" /><Relationship Id="rId104" Type="http://schemas.openxmlformats.org/officeDocument/2006/relationships/hyperlink" Target="http://www.sci.org.ir/" TargetMode="External" /><Relationship Id="rId105" Type="http://schemas.openxmlformats.org/officeDocument/2006/relationships/hyperlink" Target="http://cosit.gov.iq/english/index.php" TargetMode="External" /><Relationship Id="rId106" Type="http://schemas.openxmlformats.org/officeDocument/2006/relationships/hyperlink" Target="http://www.cbs.gov.il/" TargetMode="External" /><Relationship Id="rId107" Type="http://schemas.openxmlformats.org/officeDocument/2006/relationships/hyperlink" Target="http://www.stat.go.jp/" TargetMode="External" /><Relationship Id="rId108" Type="http://schemas.openxmlformats.org/officeDocument/2006/relationships/hyperlink" Target="http://www.dos.gov.jo/" TargetMode="External" /><Relationship Id="rId109" Type="http://schemas.openxmlformats.org/officeDocument/2006/relationships/hyperlink" Target="http://www.stat.kz/" TargetMode="External" /><Relationship Id="rId110" Type="http://schemas.openxmlformats.org/officeDocument/2006/relationships/hyperlink" Target="http://www.stat.kg/" TargetMode="External" /><Relationship Id="rId111" Type="http://schemas.openxmlformats.org/officeDocument/2006/relationships/hyperlink" Target="http://kostat.go.kr/" TargetMode="External" /><Relationship Id="rId112" Type="http://schemas.openxmlformats.org/officeDocument/2006/relationships/hyperlink" Target="http://www.cso.gov.kw/" TargetMode="External" /><Relationship Id="rId113" Type="http://schemas.openxmlformats.org/officeDocument/2006/relationships/hyperlink" Target="http://www.nsc.gov.la/" TargetMode="External" /><Relationship Id="rId114" Type="http://schemas.openxmlformats.org/officeDocument/2006/relationships/hyperlink" Target="http://www.cas.gov.lb/" TargetMode="External" /><Relationship Id="rId115" Type="http://schemas.openxmlformats.org/officeDocument/2006/relationships/hyperlink" Target="http://www.statistics.gov.my/" TargetMode="External" /><Relationship Id="rId116" Type="http://schemas.openxmlformats.org/officeDocument/2006/relationships/hyperlink" Target="http://www.planning.gov.mv/" TargetMode="External" /><Relationship Id="rId117" Type="http://schemas.openxmlformats.org/officeDocument/2006/relationships/hyperlink" Target="http://www.nso.mn/" TargetMode="External" /><Relationship Id="rId118" Type="http://schemas.openxmlformats.org/officeDocument/2006/relationships/hyperlink" Target="http://www.csostat.gov.mm/" TargetMode="External" /><Relationship Id="rId119" Type="http://schemas.openxmlformats.org/officeDocument/2006/relationships/hyperlink" Target="http://www.cbs.gov.np/" TargetMode="External" /><Relationship Id="rId120" Type="http://schemas.openxmlformats.org/officeDocument/2006/relationships/hyperlink" Target="http://www.pcbs.gov.ps/" TargetMode="External" /><Relationship Id="rId121" Type="http://schemas.openxmlformats.org/officeDocument/2006/relationships/hyperlink" Target="http://www.moneoman.gov.om/" TargetMode="External" /><Relationship Id="rId122" Type="http://schemas.openxmlformats.org/officeDocument/2006/relationships/hyperlink" Target="http://www.statpak.gov.pk/" TargetMode="External" /><Relationship Id="rId123" Type="http://schemas.openxmlformats.org/officeDocument/2006/relationships/hyperlink" Target="http://www.nscb.gov.ph/" TargetMode="External" /><Relationship Id="rId124" Type="http://schemas.openxmlformats.org/officeDocument/2006/relationships/hyperlink" Target="http://www.census.gov.ph/" TargetMode="External" /><Relationship Id="rId125" Type="http://schemas.openxmlformats.org/officeDocument/2006/relationships/hyperlink" Target="http://www.qsa.gov.qa/eng/index.htm" TargetMode="External" /><Relationship Id="rId126" Type="http://schemas.openxmlformats.org/officeDocument/2006/relationships/hyperlink" Target="http://www.planning.gov.sa/" TargetMode="External" /><Relationship Id="rId127" Type="http://schemas.openxmlformats.org/officeDocument/2006/relationships/hyperlink" Target="http://www.singstat.gov.sg/" TargetMode="External" /><Relationship Id="rId128" Type="http://schemas.openxmlformats.org/officeDocument/2006/relationships/hyperlink" Target="http://www.statistics.gov.lk/" TargetMode="External" /><Relationship Id="rId129" Type="http://schemas.openxmlformats.org/officeDocument/2006/relationships/hyperlink" Target="http://www.cbssyr.org/" TargetMode="External" /><Relationship Id="rId130" Type="http://schemas.openxmlformats.org/officeDocument/2006/relationships/hyperlink" Target="http://www.stat.tj/" TargetMode="External" /><Relationship Id="rId131" Type="http://schemas.openxmlformats.org/officeDocument/2006/relationships/hyperlink" Target="http://www.nso.go.th/" TargetMode="External" /><Relationship Id="rId132" Type="http://schemas.openxmlformats.org/officeDocument/2006/relationships/hyperlink" Target="http://www.turkstat.gov.tr/" TargetMode="External" /><Relationship Id="rId133" Type="http://schemas.openxmlformats.org/officeDocument/2006/relationships/hyperlink" Target="http://www.economy.ae/English/AboutUs/MinistryDepartments/Pages/CentralStatisticsDepartment.aspx" TargetMode="External" /><Relationship Id="rId134" Type="http://schemas.openxmlformats.org/officeDocument/2006/relationships/hyperlink" Target="http://www.gso.gov.vn/" TargetMode="External" /><Relationship Id="rId135" Type="http://schemas.openxmlformats.org/officeDocument/2006/relationships/hyperlink" Target="http://www.cso-yemen.org/" TargetMode="External" /><Relationship Id="rId136" Type="http://schemas.openxmlformats.org/officeDocument/2006/relationships/hyperlink" Target="http://www.asub.ax/" TargetMode="External" /><Relationship Id="rId137" Type="http://schemas.openxmlformats.org/officeDocument/2006/relationships/hyperlink" Target="http://www.instat.gov.al/" TargetMode="External" /><Relationship Id="rId138" Type="http://schemas.openxmlformats.org/officeDocument/2006/relationships/hyperlink" Target="http://www.estadistica.ad/" TargetMode="External" /><Relationship Id="rId139" Type="http://schemas.openxmlformats.org/officeDocument/2006/relationships/hyperlink" Target="http://www.statistik.at/" TargetMode="External" /><Relationship Id="rId140" Type="http://schemas.openxmlformats.org/officeDocument/2006/relationships/hyperlink" Target="http://belstat.gov.by/" TargetMode="External" /><Relationship Id="rId141" Type="http://schemas.openxmlformats.org/officeDocument/2006/relationships/hyperlink" Target="http://www.statbel.fgov.be/" TargetMode="External" /><Relationship Id="rId142" Type="http://schemas.openxmlformats.org/officeDocument/2006/relationships/hyperlink" Target="http://www.fzs.ba/" TargetMode="External" /><Relationship Id="rId143" Type="http://schemas.openxmlformats.org/officeDocument/2006/relationships/hyperlink" Target="http://www.rzs.rs.ba/" TargetMode="External" /><Relationship Id="rId144" Type="http://schemas.openxmlformats.org/officeDocument/2006/relationships/hyperlink" Target="http://www.nsi.bg/" TargetMode="External" /><Relationship Id="rId145" Type="http://schemas.openxmlformats.org/officeDocument/2006/relationships/hyperlink" Target="http://www.dzs.hr/" TargetMode="External" /><Relationship Id="rId146" Type="http://schemas.openxmlformats.org/officeDocument/2006/relationships/hyperlink" Target="http://www.czso.cz/" TargetMode="External" /><Relationship Id="rId147" Type="http://schemas.openxmlformats.org/officeDocument/2006/relationships/hyperlink" Target="http://www.dst.dk/" TargetMode="External" /><Relationship Id="rId148" Type="http://schemas.openxmlformats.org/officeDocument/2006/relationships/hyperlink" Target="http://www.stat.ee/" TargetMode="External" /><Relationship Id="rId149" Type="http://schemas.openxmlformats.org/officeDocument/2006/relationships/hyperlink" Target="http://www.hagstova.fo/" TargetMode="External" /><Relationship Id="rId150" Type="http://schemas.openxmlformats.org/officeDocument/2006/relationships/hyperlink" Target="http://www.stat.fi/" TargetMode="External" /><Relationship Id="rId151" Type="http://schemas.openxmlformats.org/officeDocument/2006/relationships/hyperlink" Target="http://www.insee.fr/" TargetMode="External" /><Relationship Id="rId152" Type="http://schemas.openxmlformats.org/officeDocument/2006/relationships/hyperlink" Target="http://www.insee.fr/" TargetMode="External" /><Relationship Id="rId153" Type="http://schemas.openxmlformats.org/officeDocument/2006/relationships/hyperlink" Target="http://www.statistique-publique.fr/" TargetMode="External" /><Relationship Id="rId154" Type="http://schemas.openxmlformats.org/officeDocument/2006/relationships/hyperlink" Target="http://www.destatis.de/" TargetMode="External" /><Relationship Id="rId155" Type="http://schemas.openxmlformats.org/officeDocument/2006/relationships/hyperlink" Target="http://www.statistics.gr/" TargetMode="External" /><Relationship Id="rId156" Type="http://schemas.openxmlformats.org/officeDocument/2006/relationships/hyperlink" Target="http://www.stat.gl/" TargetMode="External" /><Relationship Id="rId157" Type="http://schemas.openxmlformats.org/officeDocument/2006/relationships/hyperlink" Target="http://portal.ksh.hu/portal/page?_pageid=38,119919&amp;_dad=portal&amp;_schema=PORTAL" TargetMode="External" /><Relationship Id="rId158" Type="http://schemas.openxmlformats.org/officeDocument/2006/relationships/hyperlink" Target="http://www.hagstofa.is/" TargetMode="External" /><Relationship Id="rId159" Type="http://schemas.openxmlformats.org/officeDocument/2006/relationships/hyperlink" Target="http://www.cso.ie/" TargetMode="External" /><Relationship Id="rId160" Type="http://schemas.openxmlformats.org/officeDocument/2006/relationships/hyperlink" Target="http://www.istat.it/" TargetMode="External" /><Relationship Id="rId161" Type="http://schemas.openxmlformats.org/officeDocument/2006/relationships/hyperlink" Target="http://www.csb.lv/" TargetMode="External" /><Relationship Id="rId162" Type="http://schemas.openxmlformats.org/officeDocument/2006/relationships/hyperlink" Target="http://www.as.llv.li/" TargetMode="External" /><Relationship Id="rId163" Type="http://schemas.openxmlformats.org/officeDocument/2006/relationships/hyperlink" Target="http://www.stat.gov.lt/" TargetMode="External" /><Relationship Id="rId164" Type="http://schemas.openxmlformats.org/officeDocument/2006/relationships/hyperlink" Target="http://www.statec.lu/" TargetMode="External" /><Relationship Id="rId165" Type="http://schemas.openxmlformats.org/officeDocument/2006/relationships/hyperlink" Target="http://www.nso.gov.mt/" TargetMode="External" /><Relationship Id="rId166" Type="http://schemas.openxmlformats.org/officeDocument/2006/relationships/hyperlink" Target="http://www.statistica.md/?lang=en" TargetMode="External" /><Relationship Id="rId167" Type="http://schemas.openxmlformats.org/officeDocument/2006/relationships/hyperlink" Target="http://www.gouv.mc/" TargetMode="External" /><Relationship Id="rId168" Type="http://schemas.openxmlformats.org/officeDocument/2006/relationships/hyperlink" Target="http://www.monstat.org/EngPrva.htm" TargetMode="External" /><Relationship Id="rId169" Type="http://schemas.openxmlformats.org/officeDocument/2006/relationships/hyperlink" Target="http://www.cbs.nl/" TargetMode="External" /><Relationship Id="rId170" Type="http://schemas.openxmlformats.org/officeDocument/2006/relationships/hyperlink" Target="http://www.ssb.no/" TargetMode="External" /><Relationship Id="rId171" Type="http://schemas.openxmlformats.org/officeDocument/2006/relationships/hyperlink" Target="http://www.stat.gov.pl/" TargetMode="External" /><Relationship Id="rId172" Type="http://schemas.openxmlformats.org/officeDocument/2006/relationships/hyperlink" Target="http://www.ine.pt/" TargetMode="External" /><Relationship Id="rId173" Type="http://schemas.openxmlformats.org/officeDocument/2006/relationships/hyperlink" Target="http://www.insse.ro/" TargetMode="External" /><Relationship Id="rId174" Type="http://schemas.openxmlformats.org/officeDocument/2006/relationships/hyperlink" Target="http://www.gks.ru/" TargetMode="External" /><Relationship Id="rId175" Type="http://schemas.openxmlformats.org/officeDocument/2006/relationships/hyperlink" Target="http://www.upeceds.sm/" TargetMode="External" /><Relationship Id="rId176" Type="http://schemas.openxmlformats.org/officeDocument/2006/relationships/hyperlink" Target="http://webrzs.statserb.sr.gov.yu/axd/en/index.php" TargetMode="External" /><Relationship Id="rId177" Type="http://schemas.openxmlformats.org/officeDocument/2006/relationships/hyperlink" Target="http://www.statistics.sk/" TargetMode="External" /><Relationship Id="rId178" Type="http://schemas.openxmlformats.org/officeDocument/2006/relationships/hyperlink" Target="http://www.stat.si/" TargetMode="External" /><Relationship Id="rId179" Type="http://schemas.openxmlformats.org/officeDocument/2006/relationships/hyperlink" Target="http://www.ine.es/" TargetMode="External" /><Relationship Id="rId180" Type="http://schemas.openxmlformats.org/officeDocument/2006/relationships/hyperlink" Target="http://www.scb.se/" TargetMode="External" /><Relationship Id="rId181" Type="http://schemas.openxmlformats.org/officeDocument/2006/relationships/hyperlink" Target="http://www.bfs.admin.ch/" TargetMode="External" /><Relationship Id="rId182" Type="http://schemas.openxmlformats.org/officeDocument/2006/relationships/hyperlink" Target="http://www.stat.gov.mk/" TargetMode="External" /><Relationship Id="rId183" Type="http://schemas.openxmlformats.org/officeDocument/2006/relationships/hyperlink" Target="http://www.ukrstat.gov.ua/" TargetMode="External" /><Relationship Id="rId184" Type="http://schemas.openxmlformats.org/officeDocument/2006/relationships/hyperlink" Target="http://www.statistics.gov.uk/" TargetMode="External" /><Relationship Id="rId185" Type="http://schemas.openxmlformats.org/officeDocument/2006/relationships/hyperlink" Target="http://www.statistics.gov.uk/default.asp" TargetMode="External" /><Relationship Id="rId186" Type="http://schemas.openxmlformats.org/officeDocument/2006/relationships/hyperlink" Target="http://www.uktradeinfo.com/" TargetMode="External" /><Relationship Id="rId187" Type="http://schemas.openxmlformats.org/officeDocument/2006/relationships/hyperlink" Target="http://www.abs.gov.au/" TargetMode="External" /><Relationship Id="rId188" Type="http://schemas.openxmlformats.org/officeDocument/2006/relationships/hyperlink" Target="http://www.stats.gov.ck/" TargetMode="External" /><Relationship Id="rId189" Type="http://schemas.openxmlformats.org/officeDocument/2006/relationships/hyperlink" Target="http://www.statsfiji.gov.fj/" TargetMode="External" /><Relationship Id="rId190" Type="http://schemas.openxmlformats.org/officeDocument/2006/relationships/hyperlink" Target="http://www.spc.int/prism/Country/KI/Stats/" TargetMode="External" /><Relationship Id="rId191" Type="http://schemas.openxmlformats.org/officeDocument/2006/relationships/hyperlink" Target="http://www.fsmgov.org/info/people.html" TargetMode="External" /><Relationship Id="rId192" Type="http://schemas.openxmlformats.org/officeDocument/2006/relationships/hyperlink" Target="http://www.rmiembassyus.org/" TargetMode="External" /><Relationship Id="rId193" Type="http://schemas.openxmlformats.org/officeDocument/2006/relationships/hyperlink" Target="http://www.spc.int/prism/country/mh/stats/" TargetMode="External" /><Relationship Id="rId194" Type="http://schemas.openxmlformats.org/officeDocument/2006/relationships/hyperlink" Target="http://www.spc.int/prism/country/nr/stats/" TargetMode="External" /><Relationship Id="rId195" Type="http://schemas.openxmlformats.org/officeDocument/2006/relationships/hyperlink" Target="http://www.stats.govt.nz/" TargetMode="External" /><Relationship Id="rId196" Type="http://schemas.openxmlformats.org/officeDocument/2006/relationships/hyperlink" Target="http://www.spc.int/prism/Country/NU/stats/" TargetMode="External" /><Relationship Id="rId197" Type="http://schemas.openxmlformats.org/officeDocument/2006/relationships/hyperlink" Target="http://www.commerce.gov.mp/new/central_statistic/welcome.php" TargetMode="External" /><Relationship Id="rId198" Type="http://schemas.openxmlformats.org/officeDocument/2006/relationships/hyperlink" Target="http://www.palaugov.net/stats/" TargetMode="External" /><Relationship Id="rId199" Type="http://schemas.openxmlformats.org/officeDocument/2006/relationships/hyperlink" Target="http://www.nso.gov.pg/" TargetMode="External" /><Relationship Id="rId200" Type="http://schemas.openxmlformats.org/officeDocument/2006/relationships/hyperlink" Target="http://www.spc.int/prism/country/ws/stats/" TargetMode="External" /><Relationship Id="rId201" Type="http://schemas.openxmlformats.org/officeDocument/2006/relationships/hyperlink" Target="http://www.spc.int/prism/country/sb/stats/" TargetMode="External" /><Relationship Id="rId202" Type="http://schemas.openxmlformats.org/officeDocument/2006/relationships/hyperlink" Target="http://www.spc.int/prism/country/tk/stats/" TargetMode="External" /><Relationship Id="rId203" Type="http://schemas.openxmlformats.org/officeDocument/2006/relationships/hyperlink" Target="http://www.spc.int/prism/Country/TO/stats/" TargetMode="External" /><Relationship Id="rId204" Type="http://schemas.openxmlformats.org/officeDocument/2006/relationships/hyperlink" Target="http://www.spc.int/prism/country/tv/stats/" TargetMode="External" /><Relationship Id="rId205" Type="http://schemas.openxmlformats.org/officeDocument/2006/relationships/hyperlink" Target="http://www.spc.int/prism/Country/VU/stats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27.7109375" style="22" customWidth="1"/>
    <col min="2" max="2" width="8.140625" style="22" customWidth="1"/>
    <col min="3" max="3" width="10.00390625" style="0" customWidth="1"/>
    <col min="4" max="4" width="10.140625" style="0" bestFit="1" customWidth="1"/>
    <col min="5" max="5" width="9.8515625" style="0" customWidth="1"/>
    <col min="6" max="6" width="11.57421875" style="22" customWidth="1"/>
    <col min="7" max="7" width="9.7109375" style="22" customWidth="1"/>
    <col min="8" max="8" width="10.140625" style="22" bestFit="1" customWidth="1"/>
    <col min="9" max="9" width="10.28125" style="22" customWidth="1"/>
    <col min="10" max="11" width="10.140625" style="22" bestFit="1" customWidth="1"/>
    <col min="12" max="12" width="12.140625" style="0" bestFit="1" customWidth="1"/>
    <col min="13" max="13" width="19.421875" style="0" bestFit="1" customWidth="1"/>
    <col min="14" max="16384" width="7.7109375" style="0" customWidth="1"/>
  </cols>
  <sheetData>
    <row r="1" spans="1:11" ht="12.75">
      <c r="A1" s="22" t="s">
        <v>407</v>
      </c>
      <c r="F1" s="34"/>
      <c r="G1" s="34"/>
      <c r="H1" s="34"/>
      <c r="I1" s="38"/>
      <c r="J1" s="38"/>
      <c r="K1" s="38"/>
    </row>
    <row r="2" spans="6:11" ht="12.75">
      <c r="F2" s="34"/>
      <c r="G2" s="34"/>
      <c r="H2" s="34"/>
      <c r="I2" s="38"/>
      <c r="J2" s="38"/>
      <c r="K2" s="38"/>
    </row>
    <row r="3" spans="1:13" ht="12.75">
      <c r="A3" s="147" t="s">
        <v>671</v>
      </c>
      <c r="B3" s="147" t="s">
        <v>408</v>
      </c>
      <c r="C3" s="149" t="s">
        <v>8</v>
      </c>
      <c r="D3" s="150"/>
      <c r="E3" s="151"/>
      <c r="F3" s="152" t="s">
        <v>9</v>
      </c>
      <c r="G3" s="153"/>
      <c r="H3" s="154"/>
      <c r="I3" s="155" t="s">
        <v>10</v>
      </c>
      <c r="J3" s="156"/>
      <c r="K3" s="157"/>
      <c r="L3" s="145" t="s">
        <v>15</v>
      </c>
      <c r="M3" s="145" t="s">
        <v>16</v>
      </c>
    </row>
    <row r="4" spans="1:13" ht="38.25">
      <c r="A4" s="148"/>
      <c r="B4" s="148"/>
      <c r="C4" s="31" t="s">
        <v>5</v>
      </c>
      <c r="D4" s="32" t="s">
        <v>6</v>
      </c>
      <c r="E4" s="33" t="s">
        <v>7</v>
      </c>
      <c r="F4" s="35" t="s">
        <v>5</v>
      </c>
      <c r="G4" s="36" t="s">
        <v>6</v>
      </c>
      <c r="H4" s="37" t="s">
        <v>7</v>
      </c>
      <c r="I4" s="39" t="s">
        <v>5</v>
      </c>
      <c r="J4" s="40" t="s">
        <v>6</v>
      </c>
      <c r="K4" s="41" t="s">
        <v>7</v>
      </c>
      <c r="L4" s="146"/>
      <c r="M4" s="146"/>
    </row>
    <row r="5" spans="1:13" ht="12.75">
      <c r="A5" s="23" t="s">
        <v>664</v>
      </c>
      <c r="B5" s="83"/>
      <c r="C5" s="52"/>
      <c r="D5" s="52"/>
      <c r="E5" s="52"/>
      <c r="F5" s="53"/>
      <c r="G5" s="53"/>
      <c r="H5" s="53"/>
      <c r="I5" s="54"/>
      <c r="J5" s="54"/>
      <c r="K5" s="54"/>
      <c r="L5" s="78"/>
      <c r="M5" s="42"/>
    </row>
    <row r="6" spans="1:13" ht="12.75">
      <c r="A6" s="24" t="s">
        <v>2</v>
      </c>
      <c r="B6" s="24"/>
      <c r="C6" s="47"/>
      <c r="D6" s="48"/>
      <c r="E6" s="48"/>
      <c r="F6" s="49"/>
      <c r="G6" s="49"/>
      <c r="H6" s="49"/>
      <c r="I6" s="50"/>
      <c r="J6" s="50"/>
      <c r="K6" s="50"/>
      <c r="L6" s="55"/>
      <c r="M6" s="43"/>
    </row>
    <row r="7" spans="1:13" ht="12.75">
      <c r="A7" s="25" t="s">
        <v>3</v>
      </c>
      <c r="B7" s="25"/>
      <c r="C7" s="51"/>
      <c r="D7" s="48"/>
      <c r="E7" s="48"/>
      <c r="F7" s="49"/>
      <c r="G7" s="49"/>
      <c r="H7" s="49"/>
      <c r="I7" s="50"/>
      <c r="J7" s="50"/>
      <c r="K7" s="50"/>
      <c r="L7" s="55"/>
      <c r="M7" s="43"/>
    </row>
    <row r="8" spans="1:13" ht="12.75">
      <c r="A8" s="23" t="s">
        <v>669</v>
      </c>
      <c r="B8" s="83"/>
      <c r="C8" s="52"/>
      <c r="D8" s="52"/>
      <c r="E8" s="52"/>
      <c r="F8" s="53"/>
      <c r="G8" s="53"/>
      <c r="H8" s="53"/>
      <c r="I8" s="54"/>
      <c r="J8" s="54"/>
      <c r="K8" s="54"/>
      <c r="L8" s="78"/>
      <c r="M8" s="42"/>
    </row>
    <row r="9" spans="1:13" ht="12.75">
      <c r="A9" s="23" t="s">
        <v>665</v>
      </c>
      <c r="B9" s="83"/>
      <c r="C9" s="52"/>
      <c r="D9" s="52"/>
      <c r="E9" s="52"/>
      <c r="F9" s="53"/>
      <c r="G9" s="53"/>
      <c r="H9" s="53"/>
      <c r="I9" s="54"/>
      <c r="J9" s="54"/>
      <c r="K9" s="54"/>
      <c r="L9" s="78"/>
      <c r="M9" s="42"/>
    </row>
    <row r="10" spans="1:13" ht="12.75">
      <c r="A10" s="26" t="s">
        <v>117</v>
      </c>
      <c r="B10" s="26">
        <v>1996</v>
      </c>
      <c r="C10" s="55">
        <f>F10+I10</f>
        <v>227256.33333333326</v>
      </c>
      <c r="D10" s="55">
        <f>G10+J10</f>
        <v>280800.33333333326</v>
      </c>
      <c r="E10" s="55">
        <f>H10+K10</f>
        <v>53544</v>
      </c>
      <c r="F10" s="49">
        <v>-14745</v>
      </c>
      <c r="G10" s="49">
        <v>-22618</v>
      </c>
      <c r="H10" s="49">
        <v>-7873</v>
      </c>
      <c r="I10" s="50">
        <v>242001.33333333326</v>
      </c>
      <c r="J10" s="50">
        <v>303418.33333333326</v>
      </c>
      <c r="K10" s="50">
        <v>61417</v>
      </c>
      <c r="L10" s="75">
        <f>329832020000/1000000</f>
        <v>329832.02</v>
      </c>
      <c r="M10" s="81" t="s">
        <v>404</v>
      </c>
    </row>
    <row r="11" spans="1:13" ht="12.75">
      <c r="A11" s="26" t="s">
        <v>123</v>
      </c>
      <c r="B11" s="26">
        <v>1997</v>
      </c>
      <c r="C11" s="55"/>
      <c r="D11" s="48"/>
      <c r="E11" s="48"/>
      <c r="F11" s="49"/>
      <c r="G11" s="49"/>
      <c r="H11" s="49"/>
      <c r="I11" s="50"/>
      <c r="J11" s="50"/>
      <c r="K11" s="50"/>
      <c r="L11" s="55"/>
      <c r="M11" s="81"/>
    </row>
    <row r="12" spans="1:13" ht="12.75">
      <c r="A12" s="26" t="s">
        <v>127</v>
      </c>
      <c r="B12" s="26">
        <v>2004</v>
      </c>
      <c r="C12" s="55">
        <f>F12+I12</f>
        <v>1315360.9857422214</v>
      </c>
      <c r="D12" s="55">
        <f>G12+J12</f>
        <v>2180115.280961128</v>
      </c>
      <c r="E12" s="55">
        <f>H12+K12</f>
        <v>864754.2952189066</v>
      </c>
      <c r="F12" s="49">
        <v>-281439.4746248795</v>
      </c>
      <c r="G12" s="49">
        <v>-197631.71393319208</v>
      </c>
      <c r="H12" s="49">
        <v>83807.7606916874</v>
      </c>
      <c r="I12" s="50">
        <v>1596800.4603671008</v>
      </c>
      <c r="J12" s="50">
        <v>2377746.99489432</v>
      </c>
      <c r="K12" s="50">
        <v>780946.5345272192</v>
      </c>
      <c r="L12" s="75">
        <f>4358182891.95635*1000/1000000</f>
        <v>4358182.89195635</v>
      </c>
      <c r="M12" s="81" t="s">
        <v>405</v>
      </c>
    </row>
    <row r="13" spans="1:13" ht="12.75">
      <c r="A13" s="26" t="s">
        <v>144</v>
      </c>
      <c r="B13" s="26">
        <v>2004</v>
      </c>
      <c r="C13" s="55">
        <f aca="true" t="shared" si="0" ref="C13:E16">F13+I13</f>
        <v>1818484.6694512642</v>
      </c>
      <c r="D13" s="55">
        <f t="shared" si="0"/>
        <v>2665853.030451264</v>
      </c>
      <c r="E13" s="55">
        <f t="shared" si="0"/>
        <v>847368.361</v>
      </c>
      <c r="F13" s="49">
        <v>99524.73499999981</v>
      </c>
      <c r="G13" s="49">
        <v>307698.4189999998</v>
      </c>
      <c r="H13" s="49">
        <v>208173.684</v>
      </c>
      <c r="I13" s="50">
        <v>1718959.9344512643</v>
      </c>
      <c r="J13" s="50">
        <v>2358154.6114512645</v>
      </c>
      <c r="K13" s="50">
        <v>639194.677</v>
      </c>
      <c r="L13" s="75">
        <f>3411144919548.74/1000000</f>
        <v>3411144.91954874</v>
      </c>
      <c r="M13" s="80" t="s">
        <v>398</v>
      </c>
    </row>
    <row r="14" spans="1:13" ht="12.75">
      <c r="A14" s="26" t="s">
        <v>163</v>
      </c>
      <c r="B14" s="26">
        <v>2006</v>
      </c>
      <c r="C14" s="55">
        <f>F14+I14</f>
        <v>5932729.611066606</v>
      </c>
      <c r="D14" s="55">
        <f>G14+J14</f>
        <v>87602173.29842666</v>
      </c>
      <c r="E14" s="55">
        <f>H14+K14</f>
        <v>81669443.68736005</v>
      </c>
      <c r="F14" s="49">
        <v>-23881442.859044034</v>
      </c>
      <c r="G14" s="49">
        <v>-6337977.672531816</v>
      </c>
      <c r="H14" s="49">
        <v>17543465.186512217</v>
      </c>
      <c r="I14" s="50">
        <v>29814172.47011064</v>
      </c>
      <c r="J14" s="50">
        <v>93940150.97095847</v>
      </c>
      <c r="K14" s="50">
        <v>64125978.50084783</v>
      </c>
      <c r="L14" s="75">
        <f>322527052114.573/1000</f>
        <v>322527052.114573</v>
      </c>
      <c r="M14" s="81" t="s">
        <v>400</v>
      </c>
    </row>
    <row r="15" spans="1:13" ht="12.75">
      <c r="A15" s="23" t="s">
        <v>666</v>
      </c>
      <c r="B15" s="26"/>
      <c r="C15" s="55"/>
      <c r="D15" s="55"/>
      <c r="E15" s="55"/>
      <c r="F15" s="49"/>
      <c r="G15" s="49"/>
      <c r="H15" s="49"/>
      <c r="I15" s="50"/>
      <c r="J15" s="50"/>
      <c r="K15" s="50"/>
      <c r="L15" s="75"/>
      <c r="M15" s="80"/>
    </row>
    <row r="16" spans="1:13" ht="12.75">
      <c r="A16" s="26" t="s">
        <v>164</v>
      </c>
      <c r="B16" s="26">
        <v>2003</v>
      </c>
      <c r="C16" s="55">
        <f t="shared" si="0"/>
        <v>2189.5290000000005</v>
      </c>
      <c r="D16" s="55">
        <f t="shared" si="0"/>
        <v>2312.0290000000005</v>
      </c>
      <c r="E16" s="55">
        <f t="shared" si="0"/>
        <v>122.5</v>
      </c>
      <c r="F16" s="49">
        <v>189.5</v>
      </c>
      <c r="G16" s="49">
        <v>-203</v>
      </c>
      <c r="H16" s="49">
        <v>-392.5</v>
      </c>
      <c r="I16" s="50">
        <v>2000.0290000000005</v>
      </c>
      <c r="J16" s="50">
        <v>2515.0290000000005</v>
      </c>
      <c r="K16" s="50">
        <v>515</v>
      </c>
      <c r="L16" s="75">
        <f>6868999780445.39/1000000000</f>
        <v>6868.99978044539</v>
      </c>
      <c r="M16" s="80" t="s">
        <v>399</v>
      </c>
    </row>
    <row r="17" spans="1:13" ht="12.75">
      <c r="A17" s="23" t="s">
        <v>12</v>
      </c>
      <c r="B17" s="83"/>
      <c r="C17" s="52"/>
      <c r="D17" s="52"/>
      <c r="E17" s="52"/>
      <c r="F17" s="53"/>
      <c r="G17" s="53"/>
      <c r="H17" s="53"/>
      <c r="I17" s="54"/>
      <c r="J17" s="54"/>
      <c r="K17" s="54"/>
      <c r="L17" s="78"/>
      <c r="M17" s="42"/>
    </row>
    <row r="18" spans="1:13" ht="12.75">
      <c r="A18" s="23" t="s">
        <v>667</v>
      </c>
      <c r="B18" s="83"/>
      <c r="C18" s="52"/>
      <c r="D18" s="52"/>
      <c r="E18" s="52"/>
      <c r="F18" s="53"/>
      <c r="G18" s="53"/>
      <c r="H18" s="53"/>
      <c r="I18" s="54"/>
      <c r="J18" s="54"/>
      <c r="K18" s="54"/>
      <c r="L18" s="78"/>
      <c r="M18" s="42"/>
    </row>
    <row r="19" spans="1:13" ht="12.75">
      <c r="A19" s="26" t="s">
        <v>191</v>
      </c>
      <c r="B19" s="26"/>
      <c r="C19" s="55"/>
      <c r="D19" s="48"/>
      <c r="E19" s="48"/>
      <c r="F19" s="49"/>
      <c r="G19" s="49"/>
      <c r="H19" s="49"/>
      <c r="I19" s="50"/>
      <c r="J19" s="50"/>
      <c r="K19" s="50"/>
      <c r="L19" s="55"/>
      <c r="M19" s="43"/>
    </row>
    <row r="20" spans="1:13" ht="12.75">
      <c r="A20" s="26" t="s">
        <v>210</v>
      </c>
      <c r="B20" s="26">
        <v>2004</v>
      </c>
      <c r="C20" s="55">
        <f aca="true" t="shared" si="1" ref="C20:E22">F20+I20</f>
        <v>69304.82618846414</v>
      </c>
      <c r="D20" s="55">
        <f t="shared" si="1"/>
        <v>92770.62618846414</v>
      </c>
      <c r="E20" s="55">
        <f t="shared" si="1"/>
        <v>23465.800000000003</v>
      </c>
      <c r="F20" s="49">
        <v>22749.4</v>
      </c>
      <c r="G20" s="49">
        <v>-5457.7</v>
      </c>
      <c r="H20" s="49">
        <v>-28207.1</v>
      </c>
      <c r="I20" s="50">
        <v>46555.42618846414</v>
      </c>
      <c r="J20" s="50">
        <v>98228.32618846414</v>
      </c>
      <c r="K20" s="50">
        <v>51672.9</v>
      </c>
      <c r="L20" s="75">
        <f>269749233333333/1000000000</f>
        <v>269749.233333333</v>
      </c>
      <c r="M20" s="43" t="s">
        <v>406</v>
      </c>
    </row>
    <row r="21" spans="1:13" ht="12.75">
      <c r="A21" s="26" t="s">
        <v>393</v>
      </c>
      <c r="B21" s="26">
        <v>2000</v>
      </c>
      <c r="C21" s="55">
        <f t="shared" si="1"/>
        <v>23183.866666666632</v>
      </c>
      <c r="D21" s="55">
        <f t="shared" si="1"/>
        <v>134173.56666666662</v>
      </c>
      <c r="E21" s="55">
        <f t="shared" si="1"/>
        <v>110989.70000000001</v>
      </c>
      <c r="F21" s="49">
        <v>-49671.6</v>
      </c>
      <c r="G21" s="49">
        <v>9105.8</v>
      </c>
      <c r="H21" s="49">
        <v>58777.4</v>
      </c>
      <c r="I21" s="50">
        <v>72855.46666666663</v>
      </c>
      <c r="J21" s="50">
        <v>125067.76666666663</v>
      </c>
      <c r="K21" s="50">
        <v>52212.3</v>
      </c>
      <c r="L21" s="75">
        <f>(293791300000*1000)/1000000000</f>
        <v>293791.3</v>
      </c>
      <c r="M21" s="43" t="s">
        <v>403</v>
      </c>
    </row>
    <row r="22" spans="1:13" ht="12.75">
      <c r="A22" s="26" t="s">
        <v>394</v>
      </c>
      <c r="B22" s="26">
        <v>1998</v>
      </c>
      <c r="C22" s="55">
        <f t="shared" si="1"/>
        <v>1466204.6277493248</v>
      </c>
      <c r="D22" s="55">
        <f t="shared" si="1"/>
        <v>2973266.627749325</v>
      </c>
      <c r="E22" s="55">
        <f t="shared" si="1"/>
        <v>1507062</v>
      </c>
      <c r="F22" s="49">
        <v>114126.72653150005</v>
      </c>
      <c r="G22" s="49">
        <v>267008.37506600004</v>
      </c>
      <c r="H22" s="49">
        <v>152881.64853449998</v>
      </c>
      <c r="I22" s="50">
        <v>1352077.9012178248</v>
      </c>
      <c r="J22" s="50">
        <v>2706258.2526833247</v>
      </c>
      <c r="K22" s="50">
        <v>1354180.3514655</v>
      </c>
      <c r="L22" s="75">
        <f>4809669563790.13/1000000</f>
        <v>4809669.5637901295</v>
      </c>
      <c r="M22" s="44" t="s">
        <v>18</v>
      </c>
    </row>
    <row r="23" spans="1:13" ht="12.75">
      <c r="A23" s="23" t="s">
        <v>668</v>
      </c>
      <c r="B23" s="83"/>
      <c r="C23" s="52"/>
      <c r="D23" s="52"/>
      <c r="E23" s="52"/>
      <c r="F23" s="53"/>
      <c r="G23" s="53"/>
      <c r="H23" s="53"/>
      <c r="I23" s="54"/>
      <c r="J23" s="54"/>
      <c r="K23" s="54"/>
      <c r="L23" s="78"/>
      <c r="M23" s="42"/>
    </row>
    <row r="24" spans="1:13" ht="12.75">
      <c r="A24" s="26" t="s">
        <v>201</v>
      </c>
      <c r="B24" s="26"/>
      <c r="C24" s="55"/>
      <c r="D24" s="48"/>
      <c r="E24" s="48"/>
      <c r="F24" s="49"/>
      <c r="G24" s="49"/>
      <c r="H24" s="49"/>
      <c r="I24" s="50"/>
      <c r="J24" s="50"/>
      <c r="K24" s="50"/>
      <c r="L24" s="55"/>
      <c r="M24" s="43"/>
    </row>
    <row r="25" spans="1:13" ht="12.75">
      <c r="A25" s="26" t="s">
        <v>203</v>
      </c>
      <c r="B25" s="26">
        <v>2005</v>
      </c>
      <c r="C25" s="55">
        <f aca="true" t="shared" si="2" ref="C25:E26">F25+I25</f>
        <v>567665.0666666669</v>
      </c>
      <c r="D25" s="55">
        <f t="shared" si="2"/>
        <v>1374497.2666666668</v>
      </c>
      <c r="E25" s="55">
        <f t="shared" si="2"/>
        <v>806832.2</v>
      </c>
      <c r="F25" s="49">
        <v>170662</v>
      </c>
      <c r="G25" s="49">
        <v>296611</v>
      </c>
      <c r="H25" s="49">
        <v>125949</v>
      </c>
      <c r="I25" s="50">
        <v>397003.0666666669</v>
      </c>
      <c r="J25" s="50">
        <v>1077886.2666666668</v>
      </c>
      <c r="K25" s="50">
        <v>680883.2</v>
      </c>
      <c r="L25" s="55">
        <v>1510400</v>
      </c>
      <c r="M25" s="43" t="s">
        <v>678</v>
      </c>
    </row>
    <row r="26" spans="1:13" ht="12.75">
      <c r="A26" s="26" t="s">
        <v>239</v>
      </c>
      <c r="B26" s="26">
        <v>1999</v>
      </c>
      <c r="C26" s="55">
        <f t="shared" si="2"/>
        <v>468673</v>
      </c>
      <c r="D26" s="55">
        <f t="shared" si="2"/>
        <v>860300</v>
      </c>
      <c r="E26" s="55">
        <f t="shared" si="2"/>
        <v>391627</v>
      </c>
      <c r="F26" s="49">
        <v>-81288</v>
      </c>
      <c r="G26" s="49">
        <v>-74393</v>
      </c>
      <c r="H26" s="49">
        <v>6895</v>
      </c>
      <c r="I26" s="50">
        <v>549961</v>
      </c>
      <c r="J26" s="50">
        <v>934693</v>
      </c>
      <c r="K26" s="50">
        <v>384732</v>
      </c>
      <c r="L26" s="55">
        <v>1571649.2131970874</v>
      </c>
      <c r="M26" s="43" t="s">
        <v>402</v>
      </c>
    </row>
    <row r="27" spans="1:13" ht="12.75">
      <c r="A27" s="27" t="s">
        <v>252</v>
      </c>
      <c r="B27" s="27"/>
      <c r="C27" s="56"/>
      <c r="D27" s="57"/>
      <c r="E27" s="57"/>
      <c r="F27" s="58"/>
      <c r="G27" s="58"/>
      <c r="H27" s="58"/>
      <c r="I27" s="59"/>
      <c r="J27" s="59"/>
      <c r="K27" s="59"/>
      <c r="L27" s="56"/>
      <c r="M27" s="45"/>
    </row>
    <row r="28" spans="1:13" ht="12.75">
      <c r="A28" s="23" t="s">
        <v>670</v>
      </c>
      <c r="B28" s="83"/>
      <c r="C28" s="52"/>
      <c r="D28" s="52"/>
      <c r="E28" s="52"/>
      <c r="F28" s="53"/>
      <c r="G28" s="53"/>
      <c r="H28" s="53"/>
      <c r="I28" s="54"/>
      <c r="J28" s="54"/>
      <c r="K28" s="54"/>
      <c r="L28" s="78"/>
      <c r="M28" s="42"/>
    </row>
    <row r="29" spans="1:13" ht="12.75">
      <c r="A29" s="28" t="s">
        <v>269</v>
      </c>
      <c r="B29" s="28">
        <v>2000</v>
      </c>
      <c r="C29" s="76">
        <f aca="true" t="shared" si="3" ref="C29:E30">F29+I29</f>
        <v>19239.933333333334</v>
      </c>
      <c r="D29" s="76">
        <f t="shared" si="3"/>
        <v>33699.433333333334</v>
      </c>
      <c r="E29" s="76">
        <f t="shared" si="3"/>
        <v>14459.5</v>
      </c>
      <c r="F29" s="60">
        <v>-6946.9</v>
      </c>
      <c r="G29" s="60">
        <v>-6713.2</v>
      </c>
      <c r="H29" s="60">
        <v>233.7</v>
      </c>
      <c r="I29" s="61">
        <v>26186.833333333332</v>
      </c>
      <c r="J29" s="61">
        <v>40412.63333333333</v>
      </c>
      <c r="K29" s="61">
        <v>14225.8</v>
      </c>
      <c r="L29" s="77">
        <f>120064266666.667/1000000</f>
        <v>120064.26666666701</v>
      </c>
      <c r="M29" s="79" t="s">
        <v>397</v>
      </c>
    </row>
    <row r="30" spans="1:13" ht="12.75">
      <c r="A30" s="28" t="s">
        <v>291</v>
      </c>
      <c r="B30" s="28">
        <v>2004</v>
      </c>
      <c r="C30" s="55">
        <f t="shared" si="3"/>
        <v>16295</v>
      </c>
      <c r="D30" s="55">
        <f t="shared" si="3"/>
        <v>36230</v>
      </c>
      <c r="E30" s="55">
        <f t="shared" si="3"/>
        <v>19935</v>
      </c>
      <c r="F30" s="60">
        <v>-1578</v>
      </c>
      <c r="G30" s="60">
        <v>2736</v>
      </c>
      <c r="H30" s="60">
        <v>4314</v>
      </c>
      <c r="I30" s="61">
        <v>17873</v>
      </c>
      <c r="J30" s="61">
        <v>33494</v>
      </c>
      <c r="K30" s="61">
        <v>15621</v>
      </c>
      <c r="L30" s="75">
        <f>81354083277.1572/1000000</f>
        <v>81354.0832771572</v>
      </c>
      <c r="M30" s="80" t="s">
        <v>397</v>
      </c>
    </row>
    <row r="31" spans="1:13" ht="12.75">
      <c r="A31" s="26" t="s">
        <v>293</v>
      </c>
      <c r="B31" s="26"/>
      <c r="C31" s="55"/>
      <c r="D31" s="48"/>
      <c r="E31" s="48"/>
      <c r="F31" s="49"/>
      <c r="G31" s="49"/>
      <c r="H31" s="49"/>
      <c r="I31" s="50"/>
      <c r="J31" s="50"/>
      <c r="K31" s="50"/>
      <c r="L31" s="55"/>
      <c r="M31" s="81"/>
    </row>
    <row r="32" spans="1:13" ht="12.75">
      <c r="A32" s="26" t="s">
        <v>296</v>
      </c>
      <c r="B32" s="26"/>
      <c r="C32" s="55"/>
      <c r="D32" s="48"/>
      <c r="E32" s="48"/>
      <c r="F32" s="49"/>
      <c r="G32" s="49"/>
      <c r="H32" s="49"/>
      <c r="I32" s="50"/>
      <c r="J32" s="50"/>
      <c r="K32" s="50"/>
      <c r="L32" s="55"/>
      <c r="M32" s="81"/>
    </row>
    <row r="33" spans="1:13" ht="12.75">
      <c r="A33" s="46" t="s">
        <v>302</v>
      </c>
      <c r="B33" s="46">
        <v>2005</v>
      </c>
      <c r="C33" s="55"/>
      <c r="D33" s="48"/>
      <c r="E33" s="48"/>
      <c r="F33" s="49"/>
      <c r="G33" s="49"/>
      <c r="H33" s="49"/>
      <c r="I33" s="50"/>
      <c r="J33" s="50"/>
      <c r="K33" s="50"/>
      <c r="L33" s="55"/>
      <c r="M33" s="81"/>
    </row>
    <row r="34" spans="1:13" ht="12.75">
      <c r="A34" s="26" t="s">
        <v>343</v>
      </c>
      <c r="B34" s="26"/>
      <c r="C34" s="55"/>
      <c r="D34" s="48"/>
      <c r="E34" s="48"/>
      <c r="F34" s="49"/>
      <c r="G34" s="49"/>
      <c r="H34" s="49"/>
      <c r="I34" s="50"/>
      <c r="J34" s="50"/>
      <c r="K34" s="50"/>
      <c r="L34" s="55"/>
      <c r="M34" s="81"/>
    </row>
    <row r="35" spans="1:13" ht="12.75">
      <c r="A35" s="26" t="s">
        <v>341</v>
      </c>
      <c r="B35" s="26">
        <v>2004</v>
      </c>
      <c r="C35" s="55">
        <f aca="true" t="shared" si="4" ref="C35:E36">F35+I35</f>
        <v>844.5771589258886</v>
      </c>
      <c r="D35" s="55">
        <f t="shared" si="4"/>
        <v>3147.942747454516</v>
      </c>
      <c r="E35" s="55">
        <f t="shared" si="4"/>
        <v>2303.3655885286275</v>
      </c>
      <c r="F35" s="49">
        <v>-468.99933233183106</v>
      </c>
      <c r="G35" s="49">
        <v>-269.48756468035384</v>
      </c>
      <c r="H35" s="49">
        <v>199.51176765147721</v>
      </c>
      <c r="I35" s="50">
        <v>1313.5764912577197</v>
      </c>
      <c r="J35" s="50">
        <v>3417.43031213487</v>
      </c>
      <c r="K35" s="50">
        <v>2103.85382087715</v>
      </c>
      <c r="L35" s="75">
        <f>14942239748.5117/1000000</f>
        <v>14942.2397485117</v>
      </c>
      <c r="M35" s="80" t="s">
        <v>397</v>
      </c>
    </row>
    <row r="36" spans="1:13" ht="12.75">
      <c r="A36" s="26" t="s">
        <v>344</v>
      </c>
      <c r="B36" s="26">
        <v>2003</v>
      </c>
      <c r="C36" s="55">
        <f t="shared" si="4"/>
        <v>100951.33333333314</v>
      </c>
      <c r="D36" s="55">
        <f t="shared" si="4"/>
        <v>372151.33333333314</v>
      </c>
      <c r="E36" s="55">
        <f t="shared" si="4"/>
        <v>271200</v>
      </c>
      <c r="F36" s="49">
        <v>1417</v>
      </c>
      <c r="G36" s="49">
        <v>-7663</v>
      </c>
      <c r="H36" s="49">
        <v>-9080</v>
      </c>
      <c r="I36" s="50">
        <v>99534.33333333314</v>
      </c>
      <c r="J36" s="50">
        <v>379814.33333333314</v>
      </c>
      <c r="K36" s="50">
        <v>280280</v>
      </c>
      <c r="L36" s="75">
        <f>1554825919029.28/1000000</f>
        <v>1554825.91902928</v>
      </c>
      <c r="M36" s="81" t="s">
        <v>401</v>
      </c>
    </row>
    <row r="37" spans="1:13" s="22" customFormat="1" ht="12.75">
      <c r="A37" s="29"/>
      <c r="B37" s="29"/>
      <c r="M37" s="62"/>
    </row>
    <row r="38" spans="1:12" s="22" customFormat="1" ht="12.75">
      <c r="A38" s="30"/>
      <c r="B38" s="30"/>
      <c r="C38" s="62"/>
      <c r="D38" s="62"/>
      <c r="E38" s="62"/>
      <c r="F38" s="62"/>
      <c r="G38" s="62"/>
      <c r="H38" s="62"/>
      <c r="I38" s="62"/>
      <c r="J38" s="62"/>
      <c r="K38" s="62"/>
      <c r="L38" s="62"/>
    </row>
    <row r="39" s="22" customFormat="1" ht="12.75">
      <c r="A39" s="22" t="s">
        <v>19</v>
      </c>
    </row>
    <row r="40" s="22" customFormat="1" ht="12.75"/>
    <row r="41" spans="3:11" s="22" customFormat="1" ht="12.75">
      <c r="C41" s="142" t="s">
        <v>8</v>
      </c>
      <c r="D41" s="143"/>
      <c r="E41" s="144"/>
      <c r="F41" s="142" t="s">
        <v>9</v>
      </c>
      <c r="G41" s="143"/>
      <c r="H41" s="144"/>
      <c r="I41" s="142" t="s">
        <v>10</v>
      </c>
      <c r="J41" s="143"/>
      <c r="K41" s="144"/>
    </row>
    <row r="42" spans="1:13" s="22" customFormat="1" ht="38.25">
      <c r="A42" s="22" t="s">
        <v>11</v>
      </c>
      <c r="B42" s="82" t="s">
        <v>408</v>
      </c>
      <c r="C42" s="63" t="s">
        <v>5</v>
      </c>
      <c r="D42" s="64" t="s">
        <v>6</v>
      </c>
      <c r="E42" s="65" t="s">
        <v>7</v>
      </c>
      <c r="F42" s="63" t="s">
        <v>5</v>
      </c>
      <c r="G42" s="64" t="s">
        <v>6</v>
      </c>
      <c r="H42" s="65" t="s">
        <v>7</v>
      </c>
      <c r="I42" s="63" t="s">
        <v>5</v>
      </c>
      <c r="J42" s="64" t="s">
        <v>6</v>
      </c>
      <c r="K42" s="65" t="s">
        <v>7</v>
      </c>
      <c r="L42" s="66"/>
      <c r="M42" s="66"/>
    </row>
    <row r="43" spans="1:13" s="22" customFormat="1" ht="12.75">
      <c r="A43" s="23" t="s">
        <v>1</v>
      </c>
      <c r="B43" s="83"/>
      <c r="C43" s="67"/>
      <c r="D43" s="67"/>
      <c r="E43" s="67"/>
      <c r="F43" s="67"/>
      <c r="G43" s="67"/>
      <c r="H43" s="67"/>
      <c r="I43" s="67"/>
      <c r="J43" s="67"/>
      <c r="K43" s="68"/>
      <c r="L43" s="66"/>
      <c r="M43" s="62"/>
    </row>
    <row r="44" spans="1:13" ht="12.75">
      <c r="A44" s="24" t="s">
        <v>2</v>
      </c>
      <c r="B44" s="24"/>
      <c r="C44" s="69"/>
      <c r="D44" s="69"/>
      <c r="E44" s="69"/>
      <c r="F44" s="69"/>
      <c r="G44" s="69"/>
      <c r="H44" s="69"/>
      <c r="I44" s="69"/>
      <c r="J44" s="69"/>
      <c r="K44" s="69"/>
      <c r="L44" s="13"/>
      <c r="M44" s="13"/>
    </row>
    <row r="45" spans="1:13" ht="12.75">
      <c r="A45" s="25" t="s">
        <v>3</v>
      </c>
      <c r="B45" s="25"/>
      <c r="C45" s="70"/>
      <c r="D45" s="70"/>
      <c r="E45" s="70"/>
      <c r="F45" s="70"/>
      <c r="G45" s="70"/>
      <c r="H45" s="70"/>
      <c r="I45" s="70"/>
      <c r="J45" s="70"/>
      <c r="K45" s="70"/>
      <c r="L45" s="13"/>
      <c r="M45" s="13"/>
    </row>
    <row r="46" spans="1:13" ht="12.75">
      <c r="A46" s="23" t="s">
        <v>101</v>
      </c>
      <c r="B46" s="83"/>
      <c r="C46" s="71"/>
      <c r="D46" s="71"/>
      <c r="E46" s="71"/>
      <c r="F46" s="67"/>
      <c r="G46" s="67"/>
      <c r="H46" s="67"/>
      <c r="I46" s="67"/>
      <c r="J46" s="67"/>
      <c r="K46" s="67"/>
      <c r="L46" s="21"/>
      <c r="M46" s="13"/>
    </row>
    <row r="47" spans="1:13" ht="12.75">
      <c r="A47" s="23" t="s">
        <v>414</v>
      </c>
      <c r="B47" s="83"/>
      <c r="L47" s="13"/>
      <c r="M47" s="13"/>
    </row>
    <row r="48" spans="1:13" ht="12.75">
      <c r="A48" s="26" t="s">
        <v>117</v>
      </c>
      <c r="B48" s="26">
        <v>1996</v>
      </c>
      <c r="C48" s="72">
        <f>C10/$L10</f>
        <v>0.6890062806313748</v>
      </c>
      <c r="D48" s="72">
        <f aca="true" t="shared" si="5" ref="D48:K50">D10/$L10</f>
        <v>0.851343460629848</v>
      </c>
      <c r="E48" s="72">
        <f t="shared" si="5"/>
        <v>0.16233717999847316</v>
      </c>
      <c r="F48" s="72">
        <f t="shared" si="5"/>
        <v>-0.044704574164752105</v>
      </c>
      <c r="G48" s="72">
        <f t="shared" si="5"/>
        <v>-0.0685743003362742</v>
      </c>
      <c r="H48" s="72">
        <f t="shared" si="5"/>
        <v>-0.023869726171522096</v>
      </c>
      <c r="I48" s="72">
        <f t="shared" si="5"/>
        <v>0.733710854796127</v>
      </c>
      <c r="J48" s="72">
        <f t="shared" si="5"/>
        <v>0.9199177609661222</v>
      </c>
      <c r="K48" s="72">
        <f t="shared" si="5"/>
        <v>0.18620690616999525</v>
      </c>
      <c r="L48" s="13"/>
      <c r="M48" s="13"/>
    </row>
    <row r="49" spans="1:13" ht="12.75">
      <c r="A49" s="26" t="s">
        <v>123</v>
      </c>
      <c r="B49" s="26">
        <v>1997</v>
      </c>
      <c r="C49" s="72"/>
      <c r="D49" s="72"/>
      <c r="E49" s="72"/>
      <c r="F49" s="72"/>
      <c r="G49" s="72"/>
      <c r="H49" s="72"/>
      <c r="I49" s="72"/>
      <c r="J49" s="72"/>
      <c r="K49" s="72"/>
      <c r="L49" s="13"/>
      <c r="M49" s="13"/>
    </row>
    <row r="50" spans="1:13" ht="12.75">
      <c r="A50" s="26" t="s">
        <v>127</v>
      </c>
      <c r="B50" s="26">
        <v>2004</v>
      </c>
      <c r="C50" s="72">
        <f>C12/$L12</f>
        <v>0.30181408590490966</v>
      </c>
      <c r="D50" s="72">
        <f t="shared" si="5"/>
        <v>0.5002349224455088</v>
      </c>
      <c r="E50" s="72">
        <f t="shared" si="5"/>
        <v>0.19842083654059917</v>
      </c>
      <c r="F50" s="72">
        <f t="shared" si="5"/>
        <v>-0.0645772519423901</v>
      </c>
      <c r="G50" s="72">
        <f t="shared" si="5"/>
        <v>-0.045347274043489476</v>
      </c>
      <c r="H50" s="72">
        <f t="shared" si="5"/>
        <v>0.019229977898900623</v>
      </c>
      <c r="I50" s="72">
        <f t="shared" si="5"/>
        <v>0.3663913378472997</v>
      </c>
      <c r="J50" s="72">
        <f t="shared" si="5"/>
        <v>0.5455821964889983</v>
      </c>
      <c r="K50" s="72">
        <f t="shared" si="5"/>
        <v>0.17919085864169854</v>
      </c>
      <c r="L50" s="13"/>
      <c r="M50" s="13"/>
    </row>
    <row r="51" spans="1:13" ht="12.75">
      <c r="A51" s="26" t="s">
        <v>144</v>
      </c>
      <c r="B51" s="26">
        <v>2004</v>
      </c>
      <c r="C51" s="72">
        <f aca="true" t="shared" si="6" ref="C51:K51">C13/$L13</f>
        <v>0.5331009711812043</v>
      </c>
      <c r="D51" s="72">
        <f t="shared" si="6"/>
        <v>0.7815126865978856</v>
      </c>
      <c r="E51" s="72">
        <f t="shared" si="6"/>
        <v>0.24841171541668136</v>
      </c>
      <c r="F51" s="72">
        <f t="shared" si="6"/>
        <v>0.029176343235855814</v>
      </c>
      <c r="G51" s="72">
        <f t="shared" si="6"/>
        <v>0.09020385420643612</v>
      </c>
      <c r="H51" s="72">
        <f t="shared" si="6"/>
        <v>0.061027510970580304</v>
      </c>
      <c r="I51" s="72">
        <f t="shared" si="6"/>
        <v>0.5039246279453484</v>
      </c>
      <c r="J51" s="72">
        <f t="shared" si="6"/>
        <v>0.6913088323914495</v>
      </c>
      <c r="K51" s="72">
        <f t="shared" si="6"/>
        <v>0.18738420444610104</v>
      </c>
      <c r="L51" s="13"/>
      <c r="M51" s="13"/>
    </row>
    <row r="52" spans="1:13" ht="12.75">
      <c r="A52" s="26" t="s">
        <v>163</v>
      </c>
      <c r="B52" s="26">
        <v>2006</v>
      </c>
      <c r="C52" s="72">
        <f aca="true" t="shared" si="7" ref="C52:K52">C14/$L14</f>
        <v>0.018394517830892184</v>
      </c>
      <c r="D52" s="72">
        <f t="shared" si="7"/>
        <v>0.27161186239753704</v>
      </c>
      <c r="E52" s="72">
        <f t="shared" si="7"/>
        <v>0.25321734456664485</v>
      </c>
      <c r="F52" s="72">
        <f t="shared" si="7"/>
        <v>-0.07404477454672702</v>
      </c>
      <c r="G52" s="72">
        <f t="shared" si="7"/>
        <v>-0.01965099557069198</v>
      </c>
      <c r="H52" s="72">
        <f t="shared" si="7"/>
        <v>0.054393778976035034</v>
      </c>
      <c r="I52" s="72">
        <f t="shared" si="7"/>
        <v>0.0924392923776192</v>
      </c>
      <c r="J52" s="72">
        <f t="shared" si="7"/>
        <v>0.291262857968229</v>
      </c>
      <c r="K52" s="72">
        <f t="shared" si="7"/>
        <v>0.1988235655906098</v>
      </c>
      <c r="L52" s="13"/>
      <c r="M52" s="13"/>
    </row>
    <row r="53" spans="1:13" ht="12.75">
      <c r="A53" s="23" t="s">
        <v>415</v>
      </c>
      <c r="B53" s="26"/>
      <c r="C53" s="71"/>
      <c r="D53" s="71"/>
      <c r="E53" s="71"/>
      <c r="F53" s="67"/>
      <c r="G53" s="67"/>
      <c r="H53" s="67"/>
      <c r="I53" s="67"/>
      <c r="J53" s="67"/>
      <c r="K53" s="67"/>
      <c r="L53" s="21"/>
      <c r="M53" s="13"/>
    </row>
    <row r="54" spans="1:13" ht="12.75">
      <c r="A54" s="26" t="s">
        <v>164</v>
      </c>
      <c r="B54" s="26">
        <v>2003</v>
      </c>
      <c r="C54" s="72">
        <f>C16/$L16</f>
        <v>0.31875514193975274</v>
      </c>
      <c r="D54" s="72">
        <f aca="true" t="shared" si="8" ref="D54:K54">D16/$L16</f>
        <v>0.3365888883243038</v>
      </c>
      <c r="E54" s="72">
        <f t="shared" si="8"/>
        <v>0.017833746384551062</v>
      </c>
      <c r="F54" s="72">
        <f t="shared" si="8"/>
        <v>0.02758771379487695</v>
      </c>
      <c r="G54" s="72">
        <f t="shared" si="8"/>
        <v>-0.029553065437256044</v>
      </c>
      <c r="H54" s="72">
        <f t="shared" si="8"/>
        <v>-0.05714077923213299</v>
      </c>
      <c r="I54" s="72">
        <f t="shared" si="8"/>
        <v>0.2911674281448758</v>
      </c>
      <c r="J54" s="72">
        <f t="shared" si="8"/>
        <v>0.36614195376155984</v>
      </c>
      <c r="K54" s="72">
        <f t="shared" si="8"/>
        <v>0.07497452561668405</v>
      </c>
      <c r="L54" s="13"/>
      <c r="M54" s="13"/>
    </row>
    <row r="55" spans="1:13" ht="12.75">
      <c r="A55" s="23" t="s">
        <v>12</v>
      </c>
      <c r="B55" s="83"/>
      <c r="C55" s="72"/>
      <c r="D55" s="72"/>
      <c r="E55" s="72"/>
      <c r="F55" s="72"/>
      <c r="G55" s="72"/>
      <c r="H55" s="72"/>
      <c r="I55" s="72"/>
      <c r="J55" s="72"/>
      <c r="K55" s="72"/>
      <c r="L55" s="13"/>
      <c r="M55" s="13"/>
    </row>
    <row r="56" spans="1:13" ht="12.75">
      <c r="A56" s="23" t="s">
        <v>416</v>
      </c>
      <c r="B56" s="83"/>
      <c r="C56" s="72"/>
      <c r="D56" s="72"/>
      <c r="E56" s="72"/>
      <c r="F56" s="72"/>
      <c r="G56" s="72"/>
      <c r="H56" s="72"/>
      <c r="I56" s="72"/>
      <c r="J56" s="72"/>
      <c r="K56" s="72"/>
      <c r="L56" s="13"/>
      <c r="M56" s="13"/>
    </row>
    <row r="57" spans="1:13" ht="12.75">
      <c r="A57" s="26" t="s">
        <v>191</v>
      </c>
      <c r="B57" s="26"/>
      <c r="C57" s="72"/>
      <c r="D57" s="72"/>
      <c r="E57" s="72"/>
      <c r="F57" s="72"/>
      <c r="G57" s="72"/>
      <c r="H57" s="72"/>
      <c r="I57" s="72"/>
      <c r="J57" s="72"/>
      <c r="K57" s="72"/>
      <c r="L57" s="13"/>
      <c r="M57" s="13"/>
    </row>
    <row r="58" spans="1:13" ht="12.75">
      <c r="A58" s="26" t="s">
        <v>210</v>
      </c>
      <c r="B58" s="26">
        <v>2004</v>
      </c>
      <c r="C58" s="72">
        <f aca="true" t="shared" si="9" ref="C58:K58">C20/$L20</f>
        <v>0.2569231627910622</v>
      </c>
      <c r="D58" s="72">
        <f t="shared" si="9"/>
        <v>0.3439143275481571</v>
      </c>
      <c r="E58" s="72">
        <f t="shared" si="9"/>
        <v>0.0869911647570949</v>
      </c>
      <c r="F58" s="72">
        <f t="shared" si="9"/>
        <v>0.08433536480857479</v>
      </c>
      <c r="G58" s="72">
        <f t="shared" si="9"/>
        <v>-0.02023249494561433</v>
      </c>
      <c r="H58" s="72">
        <f t="shared" si="9"/>
        <v>-0.10456785975418911</v>
      </c>
      <c r="I58" s="72">
        <f t="shared" si="9"/>
        <v>0.17258779798248744</v>
      </c>
      <c r="J58" s="72">
        <f t="shared" si="9"/>
        <v>0.36414682249377145</v>
      </c>
      <c r="K58" s="72">
        <f t="shared" si="9"/>
        <v>0.191559024511284</v>
      </c>
      <c r="L58" s="13"/>
      <c r="M58" s="13"/>
    </row>
    <row r="59" spans="1:13" ht="12.75">
      <c r="A59" s="26" t="s">
        <v>393</v>
      </c>
      <c r="B59" s="26">
        <v>2000</v>
      </c>
      <c r="C59" s="72">
        <f aca="true" t="shared" si="10" ref="C59:K59">C21/$L21</f>
        <v>0.0789127066276865</v>
      </c>
      <c r="D59" s="72">
        <f t="shared" si="10"/>
        <v>0.45669686837788126</v>
      </c>
      <c r="E59" s="72">
        <f t="shared" si="10"/>
        <v>0.37778416175019486</v>
      </c>
      <c r="F59" s="72">
        <f t="shared" si="10"/>
        <v>-0.16907103784216893</v>
      </c>
      <c r="G59" s="72">
        <f t="shared" si="10"/>
        <v>0.030994110445067637</v>
      </c>
      <c r="H59" s="72">
        <f t="shared" si="10"/>
        <v>0.20006514828723657</v>
      </c>
      <c r="I59" s="72">
        <f t="shared" si="10"/>
        <v>0.2479837444698554</v>
      </c>
      <c r="J59" s="72">
        <f t="shared" si="10"/>
        <v>0.42570275793281365</v>
      </c>
      <c r="K59" s="72">
        <f t="shared" si="10"/>
        <v>0.17771901346295824</v>
      </c>
      <c r="L59" s="13"/>
      <c r="M59" s="13"/>
    </row>
    <row r="60" spans="1:13" ht="12.75">
      <c r="A60" s="26" t="s">
        <v>394</v>
      </c>
      <c r="B60" s="26">
        <v>1998</v>
      </c>
      <c r="C60" s="72">
        <f aca="true" t="shared" si="11" ref="C60:K60">C22/$L22</f>
        <v>0.30484518911397357</v>
      </c>
      <c r="D60" s="72">
        <f t="shared" si="11"/>
        <v>0.6181852179895541</v>
      </c>
      <c r="E60" s="72">
        <f t="shared" si="11"/>
        <v>0.31334002887558055</v>
      </c>
      <c r="F60" s="72">
        <f t="shared" si="11"/>
        <v>0.02372860027447823</v>
      </c>
      <c r="G60" s="72">
        <f t="shared" si="11"/>
        <v>0.05551491043713019</v>
      </c>
      <c r="H60" s="72">
        <f t="shared" si="11"/>
        <v>0.03178631016265195</v>
      </c>
      <c r="I60" s="72">
        <f t="shared" si="11"/>
        <v>0.28111658883949536</v>
      </c>
      <c r="J60" s="72">
        <f t="shared" si="11"/>
        <v>0.5626703075524239</v>
      </c>
      <c r="K60" s="72">
        <f t="shared" si="11"/>
        <v>0.28155371871292856</v>
      </c>
      <c r="L60" s="13"/>
      <c r="M60" s="21"/>
    </row>
    <row r="61" spans="1:13" ht="12.75">
      <c r="A61" s="23" t="s">
        <v>417</v>
      </c>
      <c r="B61" s="83"/>
      <c r="C61" s="73"/>
      <c r="D61" s="73"/>
      <c r="E61" s="73"/>
      <c r="F61" s="73"/>
      <c r="G61" s="73"/>
      <c r="H61" s="73"/>
      <c r="I61" s="73"/>
      <c r="J61" s="73"/>
      <c r="K61" s="73"/>
      <c r="L61" s="13"/>
      <c r="M61" s="13"/>
    </row>
    <row r="62" spans="1:13" ht="12.75">
      <c r="A62" s="26" t="s">
        <v>201</v>
      </c>
      <c r="B62" s="26"/>
      <c r="C62" s="71"/>
      <c r="D62" s="71"/>
      <c r="E62" s="71"/>
      <c r="F62" s="67"/>
      <c r="G62" s="67"/>
      <c r="H62" s="67"/>
      <c r="I62" s="67"/>
      <c r="J62" s="67"/>
      <c r="K62" s="67"/>
      <c r="L62" s="21"/>
      <c r="M62" s="13"/>
    </row>
    <row r="63" spans="1:13" ht="12.75">
      <c r="A63" s="26" t="s">
        <v>203</v>
      </c>
      <c r="B63" s="26">
        <v>2005</v>
      </c>
      <c r="C63" s="74">
        <f>C25/$L$25</f>
        <v>0.37583757062146905</v>
      </c>
      <c r="D63" s="74">
        <f aca="true" t="shared" si="12" ref="D63:K63">D25/$L$25</f>
        <v>0.9100220250706216</v>
      </c>
      <c r="E63" s="74">
        <f t="shared" si="12"/>
        <v>0.5341844544491525</v>
      </c>
      <c r="F63" s="74">
        <f t="shared" si="12"/>
        <v>0.11299126059322034</v>
      </c>
      <c r="G63" s="74">
        <f t="shared" si="12"/>
        <v>0.19637910487288135</v>
      </c>
      <c r="H63" s="74">
        <f t="shared" si="12"/>
        <v>0.08338784427966102</v>
      </c>
      <c r="I63" s="74">
        <f t="shared" si="12"/>
        <v>0.2628463100282487</v>
      </c>
      <c r="J63" s="74">
        <f t="shared" si="12"/>
        <v>0.7136429201977402</v>
      </c>
      <c r="K63" s="74">
        <f t="shared" si="12"/>
        <v>0.4507966101694915</v>
      </c>
      <c r="L63" s="13"/>
      <c r="M63" s="13"/>
    </row>
    <row r="64" spans="1:13" ht="12.75">
      <c r="A64" s="26" t="s">
        <v>239</v>
      </c>
      <c r="B64" s="26">
        <v>1999</v>
      </c>
      <c r="C64" s="72">
        <f>C26/$L26</f>
        <v>0.29820458411747863</v>
      </c>
      <c r="D64" s="72">
        <f aca="true" t="shared" si="13" ref="D64:K64">D26/$L26</f>
        <v>0.5473867786628778</v>
      </c>
      <c r="E64" s="72">
        <f t="shared" si="13"/>
        <v>0.24918219454539905</v>
      </c>
      <c r="F64" s="72">
        <f t="shared" si="13"/>
        <v>-0.05172146514465652</v>
      </c>
      <c r="G64" s="72">
        <f t="shared" si="13"/>
        <v>-0.04733435385919733</v>
      </c>
      <c r="H64" s="72">
        <f t="shared" si="13"/>
        <v>0.004387111285459191</v>
      </c>
      <c r="I64" s="72">
        <f t="shared" si="13"/>
        <v>0.34992604926213516</v>
      </c>
      <c r="J64" s="72">
        <f t="shared" si="13"/>
        <v>0.594721132522075</v>
      </c>
      <c r="K64" s="72">
        <f t="shared" si="13"/>
        <v>0.24479508325993987</v>
      </c>
      <c r="L64" s="13"/>
      <c r="M64" s="21"/>
    </row>
    <row r="65" spans="1:13" ht="12.75">
      <c r="A65" s="27" t="s">
        <v>252</v>
      </c>
      <c r="B65" s="27"/>
      <c r="C65" s="72"/>
      <c r="D65" s="72"/>
      <c r="E65" s="72"/>
      <c r="F65" s="72"/>
      <c r="G65" s="72"/>
      <c r="H65" s="72"/>
      <c r="I65" s="72"/>
      <c r="J65" s="72"/>
      <c r="K65" s="72"/>
      <c r="L65" s="13"/>
      <c r="M65" s="13"/>
    </row>
    <row r="66" spans="1:13" ht="12.75">
      <c r="A66" s="23" t="s">
        <v>396</v>
      </c>
      <c r="B66" s="83"/>
      <c r="C66" s="72"/>
      <c r="D66" s="72"/>
      <c r="E66" s="72"/>
      <c r="F66" s="72"/>
      <c r="G66" s="72"/>
      <c r="H66" s="72"/>
      <c r="I66" s="72"/>
      <c r="J66" s="72"/>
      <c r="K66" s="72"/>
      <c r="L66" s="13"/>
      <c r="M66" s="13"/>
    </row>
    <row r="67" spans="1:13" ht="12.75">
      <c r="A67" s="28" t="s">
        <v>269</v>
      </c>
      <c r="B67" s="28">
        <v>2000</v>
      </c>
      <c r="C67" s="72">
        <f aca="true" t="shared" si="14" ref="C67:K67">C29/$L29</f>
        <v>0.16024695662989333</v>
      </c>
      <c r="D67" s="72">
        <f t="shared" si="14"/>
        <v>0.2806782922923493</v>
      </c>
      <c r="E67" s="72">
        <f t="shared" si="14"/>
        <v>0.12043133566245598</v>
      </c>
      <c r="F67" s="72">
        <f t="shared" si="14"/>
        <v>-0.05785984617127255</v>
      </c>
      <c r="G67" s="72">
        <f t="shared" si="14"/>
        <v>-0.05591338860743452</v>
      </c>
      <c r="H67" s="72">
        <f t="shared" si="14"/>
        <v>0.0019464575638380277</v>
      </c>
      <c r="I67" s="72">
        <f t="shared" si="14"/>
        <v>0.21810680280116584</v>
      </c>
      <c r="J67" s="72">
        <f t="shared" si="14"/>
        <v>0.3365916808997838</v>
      </c>
      <c r="K67" s="72">
        <f t="shared" si="14"/>
        <v>0.11848487809861795</v>
      </c>
      <c r="L67" s="13"/>
      <c r="M67" s="13"/>
    </row>
    <row r="68" spans="1:13" ht="12.75">
      <c r="A68" s="28" t="s">
        <v>291</v>
      </c>
      <c r="B68" s="28">
        <v>2004</v>
      </c>
      <c r="C68" s="72">
        <f aca="true" t="shared" si="15" ref="C68:K68">C30/$L30</f>
        <v>0.2002972603659754</v>
      </c>
      <c r="D68" s="72">
        <f t="shared" si="15"/>
        <v>0.44533720423806616</v>
      </c>
      <c r="E68" s="72">
        <f t="shared" si="15"/>
        <v>0.24503994387209077</v>
      </c>
      <c r="F68" s="72">
        <f t="shared" si="15"/>
        <v>-0.019396690816662114</v>
      </c>
      <c r="G68" s="72">
        <f t="shared" si="15"/>
        <v>0.03363076430569553</v>
      </c>
      <c r="H68" s="72">
        <f t="shared" si="15"/>
        <v>0.053027455122357646</v>
      </c>
      <c r="I68" s="72">
        <f t="shared" si="15"/>
        <v>0.2196939511826375</v>
      </c>
      <c r="J68" s="72">
        <f t="shared" si="15"/>
        <v>0.41170643993237066</v>
      </c>
      <c r="K68" s="72">
        <f t="shared" si="15"/>
        <v>0.19201248874973315</v>
      </c>
      <c r="L68" s="13"/>
      <c r="M68" s="13"/>
    </row>
    <row r="69" spans="1:13" ht="12.75">
      <c r="A69" s="26" t="s">
        <v>293</v>
      </c>
      <c r="B69" s="26"/>
      <c r="C69" s="72"/>
      <c r="D69" s="72"/>
      <c r="E69" s="72"/>
      <c r="F69" s="72"/>
      <c r="G69" s="72"/>
      <c r="H69" s="72"/>
      <c r="I69" s="72"/>
      <c r="J69" s="72"/>
      <c r="K69" s="72"/>
      <c r="L69" s="13"/>
      <c r="M69" s="13"/>
    </row>
    <row r="70" spans="1:13" ht="12.75">
      <c r="A70" s="26" t="s">
        <v>296</v>
      </c>
      <c r="B70" s="26"/>
      <c r="C70" s="72"/>
      <c r="D70" s="72"/>
      <c r="E70" s="72"/>
      <c r="F70" s="72"/>
      <c r="G70" s="72"/>
      <c r="H70" s="72"/>
      <c r="I70" s="72"/>
      <c r="J70" s="72"/>
      <c r="K70" s="72"/>
      <c r="L70" s="13"/>
      <c r="M70" s="13"/>
    </row>
    <row r="71" spans="1:13" s="22" customFormat="1" ht="12.75">
      <c r="A71" s="46" t="s">
        <v>302</v>
      </c>
      <c r="B71" s="46">
        <v>2005</v>
      </c>
      <c r="C71" s="72"/>
      <c r="D71" s="72"/>
      <c r="E71" s="72"/>
      <c r="F71" s="72"/>
      <c r="G71" s="72"/>
      <c r="H71" s="72"/>
      <c r="I71" s="72"/>
      <c r="J71" s="72"/>
      <c r="K71" s="72"/>
      <c r="L71" s="66"/>
      <c r="M71" s="66"/>
    </row>
    <row r="72" spans="1:13" s="22" customFormat="1" ht="12.75">
      <c r="A72" s="26" t="s">
        <v>343</v>
      </c>
      <c r="B72" s="26"/>
      <c r="L72" s="66"/>
      <c r="M72" s="66"/>
    </row>
    <row r="73" spans="1:13" s="22" customFormat="1" ht="12.75">
      <c r="A73" s="26" t="s">
        <v>341</v>
      </c>
      <c r="B73" s="26">
        <v>2004</v>
      </c>
      <c r="C73" s="72">
        <f aca="true" t="shared" si="16" ref="C73:K73">C35/$L35</f>
        <v>0.05652279531989249</v>
      </c>
      <c r="D73" s="72">
        <f t="shared" si="16"/>
        <v>0.21067408905469223</v>
      </c>
      <c r="E73" s="72">
        <f t="shared" si="16"/>
        <v>0.15415129373479977</v>
      </c>
      <c r="F73" s="72">
        <f t="shared" si="16"/>
        <v>-0.03138748542557317</v>
      </c>
      <c r="G73" s="72">
        <f t="shared" si="16"/>
        <v>-0.018035285821671798</v>
      </c>
      <c r="H73" s="72">
        <f t="shared" si="16"/>
        <v>0.013352199603901369</v>
      </c>
      <c r="I73" s="72">
        <f t="shared" si="16"/>
        <v>0.08791028074546565</v>
      </c>
      <c r="J73" s="72">
        <f t="shared" si="16"/>
        <v>0.22870937487636403</v>
      </c>
      <c r="K73" s="72">
        <f t="shared" si="16"/>
        <v>0.1407990941308984</v>
      </c>
      <c r="L73" s="66"/>
      <c r="M73" s="66"/>
    </row>
    <row r="74" spans="1:13" s="22" customFormat="1" ht="12.75">
      <c r="A74" s="26" t="s">
        <v>344</v>
      </c>
      <c r="B74" s="26">
        <v>2003</v>
      </c>
      <c r="C74" s="72">
        <f aca="true" t="shared" si="17" ref="C74:K74">C36/$L36</f>
        <v>0.06492774020409937</v>
      </c>
      <c r="D74" s="72">
        <f t="shared" si="17"/>
        <v>0.23935241159709847</v>
      </c>
      <c r="E74" s="72">
        <f t="shared" si="17"/>
        <v>0.1744246713929991</v>
      </c>
      <c r="F74" s="72">
        <f t="shared" si="17"/>
        <v>0.0009113560448520639</v>
      </c>
      <c r="G74" s="72">
        <f t="shared" si="17"/>
        <v>-0.004928526020960737</v>
      </c>
      <c r="H74" s="72">
        <f t="shared" si="17"/>
        <v>-0.005839882065812802</v>
      </c>
      <c r="I74" s="72">
        <f t="shared" si="17"/>
        <v>0.0640163841592473</v>
      </c>
      <c r="J74" s="72">
        <f t="shared" si="17"/>
        <v>0.24428093761805922</v>
      </c>
      <c r="K74" s="72">
        <f t="shared" si="17"/>
        <v>0.1802645534588119</v>
      </c>
      <c r="L74" s="66"/>
      <c r="M74" s="66"/>
    </row>
    <row r="75" spans="12:13" s="22" customFormat="1" ht="12.75">
      <c r="L75" s="66"/>
      <c r="M75" s="66"/>
    </row>
    <row r="76" spans="12:13" s="22" customFormat="1" ht="12.75">
      <c r="L76" s="66"/>
      <c r="M76" s="66"/>
    </row>
    <row r="77" spans="1:13" s="22" customFormat="1" ht="12.75">
      <c r="A77" s="22" t="s">
        <v>409</v>
      </c>
      <c r="L77" s="66"/>
      <c r="M77" s="66"/>
    </row>
    <row r="78" spans="12:13" s="22" customFormat="1" ht="12.75">
      <c r="L78" s="66"/>
      <c r="M78" s="66"/>
    </row>
    <row r="79" spans="3:13" s="22" customFormat="1" ht="12.75">
      <c r="C79" s="142" t="s">
        <v>8</v>
      </c>
      <c r="D79" s="143"/>
      <c r="E79" s="144"/>
      <c r="F79" s="142" t="s">
        <v>9</v>
      </c>
      <c r="G79" s="143"/>
      <c r="H79" s="144"/>
      <c r="I79" s="142" t="s">
        <v>10</v>
      </c>
      <c r="J79" s="143"/>
      <c r="K79" s="144"/>
      <c r="L79" s="66"/>
      <c r="M79" s="66"/>
    </row>
    <row r="80" spans="1:13" s="22" customFormat="1" ht="38.25">
      <c r="A80" s="22" t="s">
        <v>11</v>
      </c>
      <c r="B80" s="82" t="s">
        <v>408</v>
      </c>
      <c r="C80" s="63" t="s">
        <v>5</v>
      </c>
      <c r="D80" s="64" t="s">
        <v>6</v>
      </c>
      <c r="E80" s="65" t="s">
        <v>7</v>
      </c>
      <c r="F80" s="63" t="s">
        <v>5</v>
      </c>
      <c r="G80" s="64" t="s">
        <v>6</v>
      </c>
      <c r="H80" s="65" t="s">
        <v>7</v>
      </c>
      <c r="I80" s="63" t="s">
        <v>5</v>
      </c>
      <c r="J80" s="64" t="s">
        <v>6</v>
      </c>
      <c r="K80" s="65" t="s">
        <v>7</v>
      </c>
      <c r="L80" s="66"/>
      <c r="M80" s="66"/>
    </row>
    <row r="81" spans="1:13" s="22" customFormat="1" ht="12.75">
      <c r="A81" s="23" t="s">
        <v>1</v>
      </c>
      <c r="B81" s="83"/>
      <c r="C81" s="67"/>
      <c r="D81" s="67"/>
      <c r="E81" s="67"/>
      <c r="F81" s="67"/>
      <c r="G81" s="67"/>
      <c r="H81" s="67"/>
      <c r="I81" s="67"/>
      <c r="J81" s="67"/>
      <c r="K81" s="68"/>
      <c r="L81" s="66"/>
      <c r="M81" s="66"/>
    </row>
    <row r="82" spans="1:11" s="22" customFormat="1" ht="12.75">
      <c r="A82" s="24" t="s">
        <v>2</v>
      </c>
      <c r="B82" s="24"/>
      <c r="C82" s="69"/>
      <c r="D82" s="69"/>
      <c r="E82" s="69"/>
      <c r="F82" s="69"/>
      <c r="G82" s="69"/>
      <c r="H82" s="69"/>
      <c r="I82" s="69"/>
      <c r="J82" s="69"/>
      <c r="K82" s="69"/>
    </row>
    <row r="83" spans="1:11" s="22" customFormat="1" ht="12.75">
      <c r="A83" s="25" t="s">
        <v>3</v>
      </c>
      <c r="B83" s="25"/>
      <c r="C83" s="70"/>
      <c r="D83" s="70"/>
      <c r="E83" s="70"/>
      <c r="F83" s="70"/>
      <c r="G83" s="70"/>
      <c r="H83" s="70"/>
      <c r="I83" s="70"/>
      <c r="J83" s="70"/>
      <c r="K83" s="70"/>
    </row>
    <row r="84" spans="1:11" s="22" customFormat="1" ht="12.75">
      <c r="A84" s="23" t="s">
        <v>101</v>
      </c>
      <c r="B84" s="83"/>
      <c r="C84" s="71"/>
      <c r="D84" s="71"/>
      <c r="E84" s="71"/>
      <c r="F84" s="67"/>
      <c r="G84" s="67"/>
      <c r="H84" s="67"/>
      <c r="I84" s="67"/>
      <c r="J84" s="67"/>
      <c r="K84" s="67"/>
    </row>
    <row r="85" spans="1:11" s="22" customFormat="1" ht="12.75">
      <c r="A85" s="23" t="s">
        <v>414</v>
      </c>
      <c r="B85" s="83"/>
      <c r="C85" s="72"/>
      <c r="D85" s="72"/>
      <c r="E85" s="72"/>
      <c r="F85" s="72"/>
      <c r="G85" s="72"/>
      <c r="H85" s="72"/>
      <c r="I85" s="72"/>
      <c r="J85" s="72"/>
      <c r="K85" s="72"/>
    </row>
    <row r="86" spans="1:11" s="22" customFormat="1" ht="12.75">
      <c r="A86" s="26" t="s">
        <v>117</v>
      </c>
      <c r="B86" s="26">
        <v>1996</v>
      </c>
      <c r="C86" s="72">
        <f>C10/($C10+$L10)</f>
        <v>0.40793589019326465</v>
      </c>
      <c r="D86" s="72">
        <f aca="true" t="shared" si="18" ref="D86:K86">D10/($C10+$L10)</f>
        <v>0.5040499081575964</v>
      </c>
      <c r="E86" s="72">
        <f t="shared" si="18"/>
        <v>0.09611401796433178</v>
      </c>
      <c r="F86" s="72">
        <f t="shared" si="18"/>
        <v>-0.026467973907143134</v>
      </c>
      <c r="G86" s="72">
        <f t="shared" si="18"/>
        <v>-0.040600382084215896</v>
      </c>
      <c r="H86" s="72">
        <f t="shared" si="18"/>
        <v>-0.014132408177072764</v>
      </c>
      <c r="I86" s="72">
        <f t="shared" si="18"/>
        <v>0.43440386410040777</v>
      </c>
      <c r="J86" s="72">
        <f t="shared" si="18"/>
        <v>0.5446502902418123</v>
      </c>
      <c r="K86" s="72">
        <f t="shared" si="18"/>
        <v>0.11024642614140454</v>
      </c>
    </row>
    <row r="87" spans="1:11" s="22" customFormat="1" ht="12.75">
      <c r="A87" s="26" t="s">
        <v>123</v>
      </c>
      <c r="B87" s="26">
        <v>1997</v>
      </c>
      <c r="C87" s="72"/>
      <c r="D87" s="72"/>
      <c r="E87" s="72"/>
      <c r="F87" s="72"/>
      <c r="G87" s="72"/>
      <c r="H87" s="72"/>
      <c r="I87" s="72"/>
      <c r="J87" s="72"/>
      <c r="K87" s="72"/>
    </row>
    <row r="88" spans="1:11" s="22" customFormat="1" ht="12.75">
      <c r="A88" s="26" t="s">
        <v>127</v>
      </c>
      <c r="B88" s="26">
        <v>2004</v>
      </c>
      <c r="C88" s="72">
        <f aca="true" t="shared" si="19" ref="C88:K88">C12/($C12+$L12)</f>
        <v>0.23184115855922263</v>
      </c>
      <c r="D88" s="72">
        <f t="shared" si="19"/>
        <v>0.38425987847395915</v>
      </c>
      <c r="E88" s="72">
        <f t="shared" si="19"/>
        <v>0.1524187199147365</v>
      </c>
      <c r="F88" s="72">
        <f t="shared" si="19"/>
        <v>-0.049605587035495564</v>
      </c>
      <c r="G88" s="72">
        <f t="shared" si="19"/>
        <v>-0.03483390949174431</v>
      </c>
      <c r="H88" s="72">
        <f t="shared" si="19"/>
        <v>0.014771677543751256</v>
      </c>
      <c r="I88" s="72">
        <f t="shared" si="19"/>
        <v>0.2814467455947182</v>
      </c>
      <c r="J88" s="72">
        <f t="shared" si="19"/>
        <v>0.41909378796570346</v>
      </c>
      <c r="K88" s="72">
        <f t="shared" si="19"/>
        <v>0.13764704237098527</v>
      </c>
    </row>
    <row r="89" spans="1:11" s="22" customFormat="1" ht="12.75">
      <c r="A89" s="26" t="s">
        <v>144</v>
      </c>
      <c r="B89" s="26">
        <v>2004</v>
      </c>
      <c r="C89" s="72">
        <f aca="true" t="shared" si="20" ref="C89:K89">C13/($C13+$L13)</f>
        <v>0.3477272411943405</v>
      </c>
      <c r="D89" s="72">
        <f t="shared" si="20"/>
        <v>0.5097594361288256</v>
      </c>
      <c r="E89" s="72">
        <f t="shared" si="20"/>
        <v>0.16203219493448512</v>
      </c>
      <c r="F89" s="72">
        <f t="shared" si="20"/>
        <v>0.019030933894312516</v>
      </c>
      <c r="G89" s="72">
        <f t="shared" si="20"/>
        <v>0.05883751683813558</v>
      </c>
      <c r="H89" s="72">
        <f t="shared" si="20"/>
        <v>0.03980658294382307</v>
      </c>
      <c r="I89" s="72">
        <f t="shared" si="20"/>
        <v>0.32869630730002797</v>
      </c>
      <c r="J89" s="72">
        <f t="shared" si="20"/>
        <v>0.45092191929069003</v>
      </c>
      <c r="K89" s="72">
        <f t="shared" si="20"/>
        <v>0.12222561199066206</v>
      </c>
    </row>
    <row r="90" spans="1:11" s="22" customFormat="1" ht="12.75">
      <c r="A90" s="26" t="s">
        <v>163</v>
      </c>
      <c r="B90" s="26">
        <v>2006</v>
      </c>
      <c r="C90" s="72">
        <f aca="true" t="shared" si="21" ref="C90:K90">C14/($C14+$L14)</f>
        <v>0.018062271063743744</v>
      </c>
      <c r="D90" s="72">
        <f t="shared" si="21"/>
        <v>0.2667059353147845</v>
      </c>
      <c r="E90" s="72">
        <f t="shared" si="21"/>
        <v>0.24864366425104073</v>
      </c>
      <c r="F90" s="72">
        <f t="shared" si="21"/>
        <v>-0.07270735775801025</v>
      </c>
      <c r="G90" s="72">
        <f t="shared" si="21"/>
        <v>-0.019296053962021716</v>
      </c>
      <c r="H90" s="72">
        <f t="shared" si="21"/>
        <v>0.053411303795988525</v>
      </c>
      <c r="I90" s="72">
        <f t="shared" si="21"/>
        <v>0.09076962882175399</v>
      </c>
      <c r="J90" s="72">
        <f t="shared" si="21"/>
        <v>0.2860019892768062</v>
      </c>
      <c r="K90" s="72">
        <f t="shared" si="21"/>
        <v>0.19523236045505218</v>
      </c>
    </row>
    <row r="91" spans="1:11" s="22" customFormat="1" ht="12.75">
      <c r="A91" s="23" t="s">
        <v>415</v>
      </c>
      <c r="B91" s="26"/>
      <c r="C91" s="71"/>
      <c r="D91" s="71"/>
      <c r="E91" s="71"/>
      <c r="F91" s="67"/>
      <c r="G91" s="67"/>
      <c r="H91" s="67"/>
      <c r="I91" s="67"/>
      <c r="J91" s="67"/>
      <c r="K91" s="67"/>
    </row>
    <row r="92" spans="1:11" s="22" customFormat="1" ht="12.75">
      <c r="A92" s="26" t="s">
        <v>164</v>
      </c>
      <c r="B92" s="26">
        <v>2003</v>
      </c>
      <c r="C92" s="72">
        <f>C16/($C16+$L16)</f>
        <v>0.2417091177903555</v>
      </c>
      <c r="D92" s="72">
        <f aca="true" t="shared" si="22" ref="D92:K92">D16/($C16+$L16)</f>
        <v>0.25523228506939977</v>
      </c>
      <c r="E92" s="72">
        <f t="shared" si="22"/>
        <v>0.01352316727904428</v>
      </c>
      <c r="F92" s="72">
        <f t="shared" si="22"/>
        <v>0.020919511831664416</v>
      </c>
      <c r="G92" s="72">
        <f t="shared" si="22"/>
        <v>-0.022409820062416236</v>
      </c>
      <c r="H92" s="72">
        <f t="shared" si="22"/>
        <v>-0.043329331894080655</v>
      </c>
      <c r="I92" s="72">
        <f t="shared" si="22"/>
        <v>0.2207896059586911</v>
      </c>
      <c r="J92" s="72">
        <f t="shared" si="22"/>
        <v>0.27764210513181603</v>
      </c>
      <c r="K92" s="72">
        <f t="shared" si="22"/>
        <v>0.05685249917312493</v>
      </c>
    </row>
    <row r="93" spans="1:11" s="22" customFormat="1" ht="12.75">
      <c r="A93" s="23" t="s">
        <v>12</v>
      </c>
      <c r="B93" s="83"/>
      <c r="C93" s="72"/>
      <c r="D93" s="72"/>
      <c r="E93" s="72"/>
      <c r="F93" s="72"/>
      <c r="G93" s="72"/>
      <c r="H93" s="72"/>
      <c r="I93" s="72"/>
      <c r="J93" s="72"/>
      <c r="K93" s="72"/>
    </row>
    <row r="94" spans="1:11" s="22" customFormat="1" ht="12.75">
      <c r="A94" s="23" t="s">
        <v>416</v>
      </c>
      <c r="B94" s="83"/>
      <c r="C94" s="72"/>
      <c r="D94" s="72"/>
      <c r="E94" s="72"/>
      <c r="F94" s="72"/>
      <c r="G94" s="72"/>
      <c r="H94" s="72"/>
      <c r="I94" s="72"/>
      <c r="J94" s="72"/>
      <c r="K94" s="72"/>
    </row>
    <row r="95" spans="1:11" s="22" customFormat="1" ht="12.75">
      <c r="A95" s="26" t="s">
        <v>191</v>
      </c>
      <c r="B95" s="26"/>
      <c r="C95" s="72"/>
      <c r="D95" s="72"/>
      <c r="E95" s="72"/>
      <c r="F95" s="72"/>
      <c r="G95" s="72"/>
      <c r="H95" s="72"/>
      <c r="I95" s="72"/>
      <c r="J95" s="72"/>
      <c r="K95" s="72"/>
    </row>
    <row r="96" spans="1:11" s="22" customFormat="1" ht="12.75">
      <c r="A96" s="26" t="s">
        <v>210</v>
      </c>
      <c r="B96" s="26">
        <v>2004</v>
      </c>
      <c r="C96" s="72">
        <f aca="true" t="shared" si="23" ref="C96:K96">C20/($C20+$L20)</f>
        <v>0.20440641910087104</v>
      </c>
      <c r="D96" s="72">
        <f t="shared" si="23"/>
        <v>0.27361603137655427</v>
      </c>
      <c r="E96" s="72">
        <f t="shared" si="23"/>
        <v>0.06920961227568323</v>
      </c>
      <c r="F96" s="72">
        <f t="shared" si="23"/>
        <v>0.06709667488448841</v>
      </c>
      <c r="G96" s="72">
        <f t="shared" si="23"/>
        <v>-0.01609684310430483</v>
      </c>
      <c r="H96" s="72">
        <f t="shared" si="23"/>
        <v>-0.08319351798879324</v>
      </c>
      <c r="I96" s="72">
        <f t="shared" si="23"/>
        <v>0.13730974421638265</v>
      </c>
      <c r="J96" s="72">
        <f t="shared" si="23"/>
        <v>0.2897128744808591</v>
      </c>
      <c r="K96" s="72">
        <f t="shared" si="23"/>
        <v>0.15240313026447647</v>
      </c>
    </row>
    <row r="97" spans="1:11" s="22" customFormat="1" ht="12.75">
      <c r="A97" s="26" t="s">
        <v>393</v>
      </c>
      <c r="B97" s="26">
        <v>2000</v>
      </c>
      <c r="C97" s="72">
        <f aca="true" t="shared" si="24" ref="C97:K97">C21/($C21+$L21)</f>
        <v>0.07314095583723426</v>
      </c>
      <c r="D97" s="72">
        <f t="shared" si="24"/>
        <v>0.42329362289685146</v>
      </c>
      <c r="E97" s="72">
        <f t="shared" si="24"/>
        <v>0.3501526670596173</v>
      </c>
      <c r="F97" s="72">
        <f t="shared" si="24"/>
        <v>-0.15670502052999946</v>
      </c>
      <c r="G97" s="72">
        <f t="shared" si="24"/>
        <v>0.028727171581790584</v>
      </c>
      <c r="H97" s="72">
        <f t="shared" si="24"/>
        <v>0.18543219211179007</v>
      </c>
      <c r="I97" s="72">
        <f t="shared" si="24"/>
        <v>0.22984597636723372</v>
      </c>
      <c r="J97" s="72">
        <f t="shared" si="24"/>
        <v>0.3945664513150609</v>
      </c>
      <c r="K97" s="72">
        <f t="shared" si="24"/>
        <v>0.16472047494782718</v>
      </c>
    </row>
    <row r="98" spans="1:11" s="22" customFormat="1" ht="12.75">
      <c r="A98" s="26" t="s">
        <v>394</v>
      </c>
      <c r="B98" s="26">
        <v>1998</v>
      </c>
      <c r="C98" s="72">
        <f aca="true" t="shared" si="25" ref="C98:K98">C22/($C22+$L22)</f>
        <v>0.23362556083834896</v>
      </c>
      <c r="D98" s="72">
        <f t="shared" si="25"/>
        <v>0.4737613497347675</v>
      </c>
      <c r="E98" s="72">
        <f t="shared" si="25"/>
        <v>0.24013578889641857</v>
      </c>
      <c r="F98" s="72">
        <f t="shared" si="25"/>
        <v>0.01818499272744425</v>
      </c>
      <c r="G98" s="72">
        <f t="shared" si="25"/>
        <v>0.04254520835136493</v>
      </c>
      <c r="H98" s="72">
        <f t="shared" si="25"/>
        <v>0.02436021562392068</v>
      </c>
      <c r="I98" s="72">
        <f t="shared" si="25"/>
        <v>0.2154405681109047</v>
      </c>
      <c r="J98" s="72">
        <f t="shared" si="25"/>
        <v>0.4312161413834026</v>
      </c>
      <c r="K98" s="72">
        <f t="shared" si="25"/>
        <v>0.21577557327249788</v>
      </c>
    </row>
    <row r="99" spans="1:11" s="22" customFormat="1" ht="12.75">
      <c r="A99" s="23" t="s">
        <v>417</v>
      </c>
      <c r="B99" s="83"/>
      <c r="C99" s="73"/>
      <c r="D99" s="73"/>
      <c r="E99" s="73"/>
      <c r="F99" s="73"/>
      <c r="G99" s="73"/>
      <c r="H99" s="73"/>
      <c r="I99" s="73"/>
      <c r="J99" s="73"/>
      <c r="K99" s="73"/>
    </row>
    <row r="100" spans="1:11" s="22" customFormat="1" ht="12.75">
      <c r="A100" s="26" t="s">
        <v>201</v>
      </c>
      <c r="B100" s="26"/>
      <c r="C100" s="71"/>
      <c r="D100" s="71"/>
      <c r="E100" s="71"/>
      <c r="F100" s="67"/>
      <c r="G100" s="67"/>
      <c r="H100" s="67"/>
      <c r="I100" s="67"/>
      <c r="J100" s="67"/>
      <c r="K100" s="67"/>
    </row>
    <row r="101" spans="1:11" s="22" customFormat="1" ht="12.75">
      <c r="A101" s="26" t="s">
        <v>203</v>
      </c>
      <c r="B101" s="26">
        <v>2005</v>
      </c>
      <c r="C101" s="72">
        <f>C25/($C$25+$L$25)</f>
        <v>0.2731700155939937</v>
      </c>
      <c r="D101" s="72">
        <f aca="true" t="shared" si="26" ref="D101:K101">D25/($C$25+$L$25)</f>
        <v>0.6614312942912022</v>
      </c>
      <c r="E101" s="72">
        <f t="shared" si="26"/>
        <v>0.3882612786972085</v>
      </c>
      <c r="F101" s="72">
        <f t="shared" si="26"/>
        <v>0.08212543617498534</v>
      </c>
      <c r="G101" s="72">
        <f t="shared" si="26"/>
        <v>0.14273422173242184</v>
      </c>
      <c r="H101" s="72">
        <f t="shared" si="26"/>
        <v>0.0606087855574365</v>
      </c>
      <c r="I101" s="72">
        <f t="shared" si="26"/>
        <v>0.19104457941900832</v>
      </c>
      <c r="J101" s="72">
        <f t="shared" si="26"/>
        <v>0.5186970725587804</v>
      </c>
      <c r="K101" s="72">
        <f t="shared" si="26"/>
        <v>0.327652493139772</v>
      </c>
    </row>
    <row r="102" spans="1:11" s="22" customFormat="1" ht="12.75">
      <c r="A102" s="26" t="s">
        <v>239</v>
      </c>
      <c r="B102" s="26">
        <v>1999</v>
      </c>
      <c r="C102" s="72">
        <f>C26/($C26+$L26)</f>
        <v>0.22970538524187895</v>
      </c>
      <c r="D102" s="72">
        <f aca="true" t="shared" si="27" ref="D102:K102">D26/($C26+$L26)</f>
        <v>0.4216490877938103</v>
      </c>
      <c r="E102" s="72">
        <f t="shared" si="27"/>
        <v>0.19194370255193136</v>
      </c>
      <c r="F102" s="72">
        <f t="shared" si="27"/>
        <v>-0.03984076606832878</v>
      </c>
      <c r="G102" s="72">
        <f t="shared" si="27"/>
        <v>-0.03646139787079499</v>
      </c>
      <c r="H102" s="72">
        <f t="shared" si="27"/>
        <v>0.003379368197533793</v>
      </c>
      <c r="I102" s="72">
        <f t="shared" si="27"/>
        <v>0.2695461513102077</v>
      </c>
      <c r="J102" s="72">
        <f t="shared" si="27"/>
        <v>0.45811048566460527</v>
      </c>
      <c r="K102" s="72">
        <f t="shared" si="27"/>
        <v>0.18856433435439757</v>
      </c>
    </row>
    <row r="103" spans="1:11" s="22" customFormat="1" ht="12.75">
      <c r="A103" s="27" t="s">
        <v>252</v>
      </c>
      <c r="B103" s="27"/>
      <c r="C103" s="72"/>
      <c r="D103" s="72"/>
      <c r="E103" s="72"/>
      <c r="F103" s="72"/>
      <c r="G103" s="72"/>
      <c r="H103" s="72"/>
      <c r="I103" s="72"/>
      <c r="J103" s="72"/>
      <c r="K103" s="72"/>
    </row>
    <row r="104" spans="1:11" s="22" customFormat="1" ht="12.75">
      <c r="A104" s="23" t="s">
        <v>396</v>
      </c>
      <c r="B104" s="83"/>
      <c r="C104" s="72"/>
      <c r="D104" s="72"/>
      <c r="E104" s="72"/>
      <c r="F104" s="72"/>
      <c r="G104" s="72"/>
      <c r="H104" s="72"/>
      <c r="I104" s="72"/>
      <c r="J104" s="72"/>
      <c r="K104" s="72"/>
    </row>
    <row r="105" spans="1:11" s="22" customFormat="1" ht="12.75">
      <c r="A105" s="28" t="s">
        <v>269</v>
      </c>
      <c r="B105" s="28">
        <v>2000</v>
      </c>
      <c r="C105" s="72">
        <f aca="true" t="shared" si="28" ref="C105:K105">C29/($C29+$L29)</f>
        <v>0.13811452442448457</v>
      </c>
      <c r="D105" s="72">
        <f t="shared" si="28"/>
        <v>0.24191254343611496</v>
      </c>
      <c r="E105" s="72">
        <f t="shared" si="28"/>
        <v>0.1037980190116304</v>
      </c>
      <c r="F105" s="72">
        <f t="shared" si="28"/>
        <v>-0.0498685610340534</v>
      </c>
      <c r="G105" s="72">
        <f t="shared" si="28"/>
        <v>-0.0481909375309573</v>
      </c>
      <c r="H105" s="72">
        <f t="shared" si="28"/>
        <v>0.0016776235030960974</v>
      </c>
      <c r="I105" s="72">
        <f t="shared" si="28"/>
        <v>0.18798308545853795</v>
      </c>
      <c r="J105" s="72">
        <f t="shared" si="28"/>
        <v>0.2901034809670723</v>
      </c>
      <c r="K105" s="72">
        <f t="shared" si="28"/>
        <v>0.10212039550853429</v>
      </c>
    </row>
    <row r="106" spans="1:11" s="22" customFormat="1" ht="12.75">
      <c r="A106" s="28" t="s">
        <v>291</v>
      </c>
      <c r="B106" s="28">
        <v>2004</v>
      </c>
      <c r="C106" s="72">
        <f aca="true" t="shared" si="29" ref="C106:K106">C30/($C30+$L30)</f>
        <v>0.16687304635262099</v>
      </c>
      <c r="D106" s="72">
        <f t="shared" si="29"/>
        <v>0.3710224283127007</v>
      </c>
      <c r="E106" s="72">
        <f t="shared" si="29"/>
        <v>0.20414938196007973</v>
      </c>
      <c r="F106" s="72">
        <f t="shared" si="29"/>
        <v>-0.0161599059309258</v>
      </c>
      <c r="G106" s="72">
        <f t="shared" si="29"/>
        <v>0.028018696214837126</v>
      </c>
      <c r="H106" s="72">
        <f t="shared" si="29"/>
        <v>0.04417860214576293</v>
      </c>
      <c r="I106" s="72">
        <f t="shared" si="29"/>
        <v>0.18303295228354677</v>
      </c>
      <c r="J106" s="72">
        <f t="shared" si="29"/>
        <v>0.3430037320978636</v>
      </c>
      <c r="K106" s="72">
        <f t="shared" si="29"/>
        <v>0.15997077981431682</v>
      </c>
    </row>
    <row r="107" spans="1:11" s="22" customFormat="1" ht="12.75">
      <c r="A107" s="26" t="s">
        <v>293</v>
      </c>
      <c r="B107" s="26"/>
      <c r="C107" s="72"/>
      <c r="D107" s="72"/>
      <c r="E107" s="72"/>
      <c r="F107" s="72"/>
      <c r="G107" s="72"/>
      <c r="H107" s="72"/>
      <c r="I107" s="72"/>
      <c r="J107" s="72"/>
      <c r="K107" s="72"/>
    </row>
    <row r="108" spans="1:11" s="22" customFormat="1" ht="12.75">
      <c r="A108" s="26" t="s">
        <v>296</v>
      </c>
      <c r="B108" s="26"/>
      <c r="C108" s="72"/>
      <c r="D108" s="72"/>
      <c r="E108" s="72"/>
      <c r="F108" s="72"/>
      <c r="G108" s="72"/>
      <c r="H108" s="72"/>
      <c r="I108" s="72"/>
      <c r="J108" s="72"/>
      <c r="K108" s="72"/>
    </row>
    <row r="109" spans="1:2" s="22" customFormat="1" ht="12.75">
      <c r="A109" s="46" t="s">
        <v>302</v>
      </c>
      <c r="B109" s="46">
        <v>2005</v>
      </c>
    </row>
    <row r="110" spans="1:2" ht="12.75">
      <c r="A110" s="26" t="s">
        <v>343</v>
      </c>
      <c r="B110" s="26"/>
    </row>
    <row r="111" spans="1:11" ht="12.75">
      <c r="A111" s="26" t="s">
        <v>341</v>
      </c>
      <c r="B111" s="26">
        <v>2004</v>
      </c>
      <c r="C111" s="72">
        <f aca="true" t="shared" si="30" ref="C111:K111">C35/($C35+$L35)</f>
        <v>0.053498888590263305</v>
      </c>
      <c r="D111" s="72">
        <f t="shared" si="30"/>
        <v>0.19940325943550002</v>
      </c>
      <c r="E111" s="72">
        <f t="shared" si="30"/>
        <v>0.14590437084523675</v>
      </c>
      <c r="F111" s="72">
        <f t="shared" si="30"/>
        <v>-0.029708289839661915</v>
      </c>
      <c r="G111" s="72">
        <f t="shared" si="30"/>
        <v>-0.01707041807480462</v>
      </c>
      <c r="H111" s="72">
        <f t="shared" si="30"/>
        <v>0.012637871764857292</v>
      </c>
      <c r="I111" s="72">
        <f t="shared" si="30"/>
        <v>0.08320717842992521</v>
      </c>
      <c r="J111" s="72">
        <f t="shared" si="30"/>
        <v>0.21647367751030466</v>
      </c>
      <c r="K111" s="72">
        <f t="shared" si="30"/>
        <v>0.13326649908037944</v>
      </c>
    </row>
    <row r="112" spans="1:11" ht="12.75">
      <c r="A112" s="26" t="s">
        <v>344</v>
      </c>
      <c r="B112" s="26">
        <v>2003</v>
      </c>
      <c r="C112" s="72">
        <f aca="true" t="shared" si="31" ref="C112:K112">C36/($C36+$L36)</f>
        <v>0.06096915100704918</v>
      </c>
      <c r="D112" s="72">
        <f t="shared" si="31"/>
        <v>0.2247592982705336</v>
      </c>
      <c r="E112" s="72">
        <f t="shared" si="31"/>
        <v>0.16379014726348443</v>
      </c>
      <c r="F112" s="72">
        <f t="shared" si="31"/>
        <v>0.0008557914405322914</v>
      </c>
      <c r="G112" s="72">
        <f t="shared" si="31"/>
        <v>-0.004628037973746612</v>
      </c>
      <c r="H112" s="72">
        <f t="shared" si="31"/>
        <v>-0.005483829414278903</v>
      </c>
      <c r="I112" s="72">
        <f t="shared" si="31"/>
        <v>0.06011335956651689</v>
      </c>
      <c r="J112" s="72">
        <f t="shared" si="31"/>
        <v>0.2293873362442802</v>
      </c>
      <c r="K112" s="72">
        <f t="shared" si="31"/>
        <v>0.1692739766777633</v>
      </c>
    </row>
  </sheetData>
  <mergeCells count="13">
    <mergeCell ref="A3:A4"/>
    <mergeCell ref="C3:E3"/>
    <mergeCell ref="F3:H3"/>
    <mergeCell ref="I3:K3"/>
    <mergeCell ref="B3:B4"/>
    <mergeCell ref="L3:L4"/>
    <mergeCell ref="M3:M4"/>
    <mergeCell ref="F41:H41"/>
    <mergeCell ref="I41:K41"/>
    <mergeCell ref="C79:E79"/>
    <mergeCell ref="F79:H79"/>
    <mergeCell ref="I79:K79"/>
    <mergeCell ref="C41:E41"/>
  </mergeCells>
  <dataValidations count="1">
    <dataValidation type="list" allowBlank="1" showInputMessage="1" showErrorMessage="1" sqref="A45:K45 A83:K83 A7:C7">
      <formula1>VarNames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7">
      <selection activeCell="A24" sqref="A24"/>
    </sheetView>
  </sheetViews>
  <sheetFormatPr defaultColWidth="9.140625" defaultRowHeight="12.75"/>
  <cols>
    <col min="1" max="1" width="19.140625" style="22" customWidth="1"/>
    <col min="2" max="4" width="8.28125" style="0" customWidth="1"/>
    <col min="5" max="10" width="8.28125" style="22" customWidth="1"/>
    <col min="11" max="16384" width="7.7109375" style="0" customWidth="1"/>
  </cols>
  <sheetData>
    <row r="1" s="22" customFormat="1" ht="12.75">
      <c r="A1" s="22" t="s">
        <v>675</v>
      </c>
    </row>
    <row r="2" s="22" customFormat="1" ht="12.75">
      <c r="A2" s="86"/>
    </row>
    <row r="3" spans="1:10" s="22" customFormat="1" ht="12.75">
      <c r="A3" s="165" t="s">
        <v>11</v>
      </c>
      <c r="B3" s="142" t="s">
        <v>8</v>
      </c>
      <c r="C3" s="143"/>
      <c r="D3" s="144"/>
      <c r="E3" s="142" t="s">
        <v>9</v>
      </c>
      <c r="F3" s="143"/>
      <c r="G3" s="144"/>
      <c r="H3" s="142" t="s">
        <v>10</v>
      </c>
      <c r="I3" s="143"/>
      <c r="J3" s="144"/>
    </row>
    <row r="4" spans="1:10" s="22" customFormat="1" ht="38.25">
      <c r="A4" s="166"/>
      <c r="B4" s="63" t="s">
        <v>5</v>
      </c>
      <c r="C4" s="64" t="s">
        <v>6</v>
      </c>
      <c r="D4" s="65" t="s">
        <v>7</v>
      </c>
      <c r="E4" s="63" t="s">
        <v>5</v>
      </c>
      <c r="F4" s="64" t="s">
        <v>6</v>
      </c>
      <c r="G4" s="65" t="s">
        <v>7</v>
      </c>
      <c r="H4" s="63" t="s">
        <v>5</v>
      </c>
      <c r="I4" s="64" t="s">
        <v>6</v>
      </c>
      <c r="J4" s="65" t="s">
        <v>7</v>
      </c>
    </row>
    <row r="5" spans="1:10" ht="12.75">
      <c r="A5" s="23" t="s">
        <v>1</v>
      </c>
      <c r="B5" s="52"/>
      <c r="C5" s="52"/>
      <c r="D5" s="52"/>
      <c r="E5" s="104"/>
      <c r="F5" s="104"/>
      <c r="G5" s="104"/>
      <c r="H5" s="104"/>
      <c r="I5" s="104"/>
      <c r="J5" s="104"/>
    </row>
    <row r="6" spans="1:10" ht="12.75">
      <c r="A6" s="23" t="s">
        <v>101</v>
      </c>
      <c r="B6" s="52"/>
      <c r="C6" s="52"/>
      <c r="D6" s="52"/>
      <c r="E6" s="104"/>
      <c r="F6" s="104"/>
      <c r="G6" s="104"/>
      <c r="H6" s="104"/>
      <c r="I6" s="104"/>
      <c r="J6" s="104"/>
    </row>
    <row r="7" spans="1:10" ht="12.75">
      <c r="A7" s="23" t="s">
        <v>412</v>
      </c>
      <c r="B7" s="87">
        <f>AVERAGE('By Country'!C48:C52)</f>
        <v>0.3855789638870952</v>
      </c>
      <c r="C7" s="87">
        <f>AVERAGE('By Country'!D48:D52)</f>
        <v>0.6011757330176949</v>
      </c>
      <c r="D7" s="87">
        <f>AVERAGE('By Country'!E48:E52)</f>
        <v>0.21559676913059966</v>
      </c>
      <c r="E7" s="105">
        <f>AVERAGE('By Country'!F48:F52)</f>
        <v>-0.038537564354503354</v>
      </c>
      <c r="F7" s="105">
        <f>AVERAGE('By Country'!G48:G52)</f>
        <v>-0.010842178936004882</v>
      </c>
      <c r="G7" s="105">
        <f>AVERAGE('By Country'!H48:H52)</f>
        <v>0.027695385418498468</v>
      </c>
      <c r="H7" s="105">
        <f>AVERAGE('By Country'!I48:I52)</f>
        <v>0.42411652824159857</v>
      </c>
      <c r="I7" s="105">
        <f>AVERAGE('By Country'!J48:J52)</f>
        <v>0.6120179119536997</v>
      </c>
      <c r="J7" s="105">
        <f>AVERAGE('By Country'!K48:K52)</f>
        <v>0.18790138371210116</v>
      </c>
    </row>
    <row r="8" spans="1:10" ht="12.75">
      <c r="A8" s="23" t="s">
        <v>413</v>
      </c>
      <c r="B8" s="87">
        <f>'By Country'!C54</f>
        <v>0.31875514193975274</v>
      </c>
      <c r="C8" s="87">
        <f>'By Country'!D54</f>
        <v>0.3365888883243038</v>
      </c>
      <c r="D8" s="87">
        <f>'By Country'!E54</f>
        <v>0.017833746384551062</v>
      </c>
      <c r="E8" s="105">
        <f>'By Country'!F54</f>
        <v>0.02758771379487695</v>
      </c>
      <c r="F8" s="105">
        <f>'By Country'!G54</f>
        <v>-0.029553065437256044</v>
      </c>
      <c r="G8" s="105">
        <f>'By Country'!H54</f>
        <v>-0.05714077923213299</v>
      </c>
      <c r="H8" s="105">
        <f>'By Country'!I54</f>
        <v>0.2911674281448758</v>
      </c>
      <c r="I8" s="105">
        <f>'By Country'!J54</f>
        <v>0.36614195376155984</v>
      </c>
      <c r="J8" s="105">
        <f>'By Country'!K54</f>
        <v>0.07497452561668405</v>
      </c>
    </row>
    <row r="9" spans="1:10" ht="12.75">
      <c r="A9" s="23" t="s">
        <v>12</v>
      </c>
      <c r="B9" s="52"/>
      <c r="C9" s="52"/>
      <c r="D9" s="52"/>
      <c r="E9" s="104"/>
      <c r="F9" s="104"/>
      <c r="G9" s="104"/>
      <c r="H9" s="104"/>
      <c r="I9" s="104"/>
      <c r="J9" s="104"/>
    </row>
    <row r="10" spans="1:10" ht="12.75">
      <c r="A10" s="23" t="s">
        <v>410</v>
      </c>
      <c r="B10" s="87">
        <f>AVERAGE('By Country'!C57:C60)</f>
        <v>0.21356035284424077</v>
      </c>
      <c r="C10" s="87">
        <f>AVERAGE('By Country'!D57:D60)</f>
        <v>0.4729321379718641</v>
      </c>
      <c r="D10" s="87">
        <f>AVERAGE('By Country'!E57:E60)</f>
        <v>0.25937178512762343</v>
      </c>
      <c r="E10" s="105">
        <f>AVERAGE('By Country'!F57:F60)</f>
        <v>-0.0203356909197053</v>
      </c>
      <c r="F10" s="105">
        <f>AVERAGE('By Country'!G57:G60)</f>
        <v>0.022092175312194498</v>
      </c>
      <c r="G10" s="105">
        <f>AVERAGE('By Country'!H57:H60)</f>
        <v>0.042427866231899806</v>
      </c>
      <c r="H10" s="105">
        <f>AVERAGE('By Country'!I57:I60)</f>
        <v>0.23389604376394604</v>
      </c>
      <c r="I10" s="105">
        <f>AVERAGE('By Country'!J57:J60)</f>
        <v>0.4508399626596697</v>
      </c>
      <c r="J10" s="105">
        <f>AVERAGE('By Country'!K57:K60)</f>
        <v>0.21694391889572362</v>
      </c>
    </row>
    <row r="11" spans="1:10" ht="12.75">
      <c r="A11" s="23" t="s">
        <v>411</v>
      </c>
      <c r="B11" s="87">
        <f>AVERAGE('By Country'!C62:C65)</f>
        <v>0.33702107736947384</v>
      </c>
      <c r="C11" s="87">
        <f>AVERAGE('By Country'!D62:D65)</f>
        <v>0.7287044018667497</v>
      </c>
      <c r="D11" s="87">
        <f>AVERAGE('By Country'!E62:E65)</f>
        <v>0.3916833244972758</v>
      </c>
      <c r="E11" s="105">
        <f>AVERAGE('By Country'!F62:F65)</f>
        <v>0.030634897724281913</v>
      </c>
      <c r="F11" s="105">
        <f>AVERAGE('By Country'!G62:G65)</f>
        <v>0.07452237550684201</v>
      </c>
      <c r="G11" s="105">
        <f>AVERAGE('By Country'!H62:H65)</f>
        <v>0.04388747778256011</v>
      </c>
      <c r="H11" s="105">
        <f>AVERAGE('By Country'!I62:I65)</f>
        <v>0.30638617964519194</v>
      </c>
      <c r="I11" s="105">
        <f>AVERAGE('By Country'!J62:J65)</f>
        <v>0.6541820263599076</v>
      </c>
      <c r="J11" s="105">
        <f>AVERAGE('By Country'!K62:K65)</f>
        <v>0.3477958467147157</v>
      </c>
    </row>
    <row r="12" spans="1:10" ht="12.75">
      <c r="A12" s="23" t="s">
        <v>396</v>
      </c>
      <c r="B12" s="87">
        <f>AVERAGE('By Country'!C67:C74)</f>
        <v>0.12049868812996513</v>
      </c>
      <c r="C12" s="87">
        <f>AVERAGE('By Country'!D67:D74)</f>
        <v>0.29401049929555156</v>
      </c>
      <c r="D12" s="87">
        <f>AVERAGE('By Country'!E67:E74)</f>
        <v>0.1735118111655864</v>
      </c>
      <c r="E12" s="105">
        <f>AVERAGE('By Country'!F67:F74)</f>
        <v>-0.02693316659216394</v>
      </c>
      <c r="F12" s="105">
        <f>AVERAGE('By Country'!G67:G74)</f>
        <v>-0.01131160903609288</v>
      </c>
      <c r="G12" s="105">
        <f>AVERAGE('By Country'!H67:H74)</f>
        <v>0.015621557556071062</v>
      </c>
      <c r="H12" s="105">
        <f>AVERAGE('By Country'!I67:I74)</f>
        <v>0.14743185472212908</v>
      </c>
      <c r="I12" s="105">
        <f>AVERAGE('By Country'!J67:J74)</f>
        <v>0.3053221083316444</v>
      </c>
      <c r="J12" s="105">
        <f>AVERAGE('By Country'!K67:K74)</f>
        <v>0.15789025360951534</v>
      </c>
    </row>
    <row r="13" spans="1:10" s="66" customFormat="1" ht="12.75">
      <c r="A13" s="84"/>
      <c r="B13" s="85"/>
      <c r="C13" s="85"/>
      <c r="D13" s="85"/>
      <c r="E13" s="85"/>
      <c r="F13" s="85"/>
      <c r="G13" s="85"/>
      <c r="H13" s="85"/>
      <c r="I13" s="85"/>
      <c r="J13" s="85"/>
    </row>
    <row r="14" spans="1:10" s="66" customFormat="1" ht="12.75">
      <c r="A14" s="160" t="s">
        <v>676</v>
      </c>
      <c r="B14" s="161"/>
      <c r="C14" s="161"/>
      <c r="D14" s="161"/>
      <c r="E14" s="161"/>
      <c r="F14" s="161"/>
      <c r="G14" s="161"/>
      <c r="H14" s="161"/>
      <c r="I14" s="161"/>
      <c r="J14" s="158"/>
    </row>
    <row r="15" spans="1:10" s="66" customFormat="1" ht="12.75">
      <c r="A15" s="162"/>
      <c r="B15" s="163"/>
      <c r="C15" s="163"/>
      <c r="D15" s="163"/>
      <c r="E15" s="163"/>
      <c r="F15" s="163"/>
      <c r="G15" s="163"/>
      <c r="H15" s="163"/>
      <c r="I15" s="163"/>
      <c r="J15" s="164"/>
    </row>
    <row r="16" spans="1:10" s="66" customFormat="1" ht="12.75">
      <c r="A16" s="158" t="s">
        <v>11</v>
      </c>
      <c r="B16" s="142" t="s">
        <v>8</v>
      </c>
      <c r="C16" s="143"/>
      <c r="D16" s="144"/>
      <c r="E16" s="142" t="s">
        <v>9</v>
      </c>
      <c r="F16" s="143"/>
      <c r="G16" s="144"/>
      <c r="H16" s="142" t="s">
        <v>10</v>
      </c>
      <c r="I16" s="143"/>
      <c r="J16" s="144"/>
    </row>
    <row r="17" spans="1:10" s="66" customFormat="1" ht="38.25">
      <c r="A17" s="159"/>
      <c r="B17" s="133" t="s">
        <v>5</v>
      </c>
      <c r="C17" s="134" t="s">
        <v>6</v>
      </c>
      <c r="D17" s="135" t="s">
        <v>7</v>
      </c>
      <c r="E17" s="133" t="s">
        <v>5</v>
      </c>
      <c r="F17" s="134" t="s">
        <v>6</v>
      </c>
      <c r="G17" s="135" t="s">
        <v>7</v>
      </c>
      <c r="H17" s="133" t="s">
        <v>5</v>
      </c>
      <c r="I17" s="134" t="s">
        <v>6</v>
      </c>
      <c r="J17" s="135" t="s">
        <v>7</v>
      </c>
    </row>
    <row r="18" spans="1:10" s="66" customFormat="1" ht="12.75">
      <c r="A18" s="23" t="s">
        <v>1</v>
      </c>
      <c r="B18" s="136"/>
      <c r="C18" s="136"/>
      <c r="D18" s="136"/>
      <c r="E18" s="137"/>
      <c r="F18" s="137"/>
      <c r="G18" s="137"/>
      <c r="H18" s="137"/>
      <c r="I18" s="137"/>
      <c r="J18" s="140"/>
    </row>
    <row r="19" spans="1:10" s="66" customFormat="1" ht="12.75">
      <c r="A19" s="23" t="s">
        <v>101</v>
      </c>
      <c r="B19" s="136"/>
      <c r="C19" s="136"/>
      <c r="D19" s="136"/>
      <c r="E19" s="137"/>
      <c r="F19" s="137"/>
      <c r="G19" s="137"/>
      <c r="H19" s="137"/>
      <c r="I19" s="137"/>
      <c r="J19" s="140"/>
    </row>
    <row r="20" spans="1:10" s="66" customFormat="1" ht="12.75">
      <c r="A20" s="23" t="s">
        <v>412</v>
      </c>
      <c r="B20" s="138">
        <f>AVERAGE('By Country'!C86:C90)</f>
        <v>0.2513916402526429</v>
      </c>
      <c r="C20" s="138">
        <f>AVERAGE('By Country'!D86:D90)</f>
        <v>0.41619378951879143</v>
      </c>
      <c r="D20" s="138">
        <f>AVERAGE('By Country'!E86:E90)</f>
        <v>0.16480214926614853</v>
      </c>
      <c r="E20" s="139">
        <f>AVERAGE('By Country'!F86:F90)</f>
        <v>-0.03243749620158411</v>
      </c>
      <c r="F20" s="139">
        <f>AVERAGE('By Country'!G86:G90)</f>
        <v>-0.008973207174961587</v>
      </c>
      <c r="G20" s="139">
        <f>AVERAGE('By Country'!H86:H90)</f>
        <v>0.023464289026622523</v>
      </c>
      <c r="H20" s="139">
        <f>AVERAGE('By Country'!I86:I90)</f>
        <v>0.283829136454227</v>
      </c>
      <c r="I20" s="139">
        <f>AVERAGE('By Country'!J86:J90)</f>
        <v>0.42516699669375296</v>
      </c>
      <c r="J20" s="141">
        <f>AVERAGE('By Country'!K86:K90)</f>
        <v>0.14133786023952602</v>
      </c>
    </row>
    <row r="21" spans="1:10" s="66" customFormat="1" ht="12.75">
      <c r="A21" s="23" t="s">
        <v>413</v>
      </c>
      <c r="B21" s="138">
        <f>AVERAGE('By Country'!C92)</f>
        <v>0.2417091177903555</v>
      </c>
      <c r="C21" s="138">
        <f>AVERAGE('By Country'!D92)</f>
        <v>0.25523228506939977</v>
      </c>
      <c r="D21" s="138">
        <f>AVERAGE('By Country'!E92)</f>
        <v>0.01352316727904428</v>
      </c>
      <c r="E21" s="139">
        <f>AVERAGE('By Country'!F92)</f>
        <v>0.020919511831664416</v>
      </c>
      <c r="F21" s="139">
        <f>AVERAGE('By Country'!G92)</f>
        <v>-0.022409820062416236</v>
      </c>
      <c r="G21" s="139">
        <f>AVERAGE('By Country'!H92)</f>
        <v>-0.043329331894080655</v>
      </c>
      <c r="H21" s="139">
        <f>AVERAGE('By Country'!I92)</f>
        <v>0.2207896059586911</v>
      </c>
      <c r="I21" s="139">
        <f>AVERAGE('By Country'!J92)</f>
        <v>0.27764210513181603</v>
      </c>
      <c r="J21" s="141">
        <f>AVERAGE('By Country'!K92)</f>
        <v>0.05685249917312493</v>
      </c>
    </row>
    <row r="22" spans="1:10" s="66" customFormat="1" ht="12.75">
      <c r="A22" s="23" t="s">
        <v>12</v>
      </c>
      <c r="B22" s="138"/>
      <c r="C22" s="138"/>
      <c r="D22" s="138"/>
      <c r="E22" s="139"/>
      <c r="F22" s="139"/>
      <c r="G22" s="139"/>
      <c r="H22" s="139"/>
      <c r="I22" s="139"/>
      <c r="J22" s="141"/>
    </row>
    <row r="23" spans="1:10" s="66" customFormat="1" ht="12.75">
      <c r="A23" s="23" t="s">
        <v>410</v>
      </c>
      <c r="B23" s="138">
        <f>AVERAGE('By Country'!C95:C98)</f>
        <v>0.17039097859215144</v>
      </c>
      <c r="C23" s="138">
        <f>AVERAGE('By Country'!D95:D98)</f>
        <v>0.3902236680027244</v>
      </c>
      <c r="D23" s="138">
        <f>AVERAGE('By Country'!E95:E98)</f>
        <v>0.21983268941057302</v>
      </c>
      <c r="E23" s="139">
        <f>AVERAGE('By Country'!F95:F98)</f>
        <v>-0.023807784306022265</v>
      </c>
      <c r="F23" s="139">
        <f>AVERAGE('By Country'!G95:G98)</f>
        <v>0.018391845609616892</v>
      </c>
      <c r="G23" s="139">
        <f>AVERAGE('By Country'!H95:H98)</f>
        <v>0.04219962991563917</v>
      </c>
      <c r="H23" s="139">
        <f>AVERAGE('By Country'!I95:I98)</f>
        <v>0.1941987628981737</v>
      </c>
      <c r="I23" s="139">
        <f>AVERAGE('By Country'!J95:J98)</f>
        <v>0.37183182239310747</v>
      </c>
      <c r="J23" s="141">
        <f>AVERAGE('By Country'!K95:K98)</f>
        <v>0.17763305949493383</v>
      </c>
    </row>
    <row r="24" spans="1:10" s="66" customFormat="1" ht="12.75">
      <c r="A24" s="23" t="s">
        <v>411</v>
      </c>
      <c r="B24" s="138">
        <f>AVERAGE('By Country'!C100:C103)</f>
        <v>0.25143770041793634</v>
      </c>
      <c r="C24" s="138">
        <f>AVERAGE('By Country'!D100:D103)</f>
        <v>0.5415401910425062</v>
      </c>
      <c r="D24" s="138">
        <f>AVERAGE('By Country'!E100:E103)</f>
        <v>0.29010249062456994</v>
      </c>
      <c r="E24" s="139">
        <f>AVERAGE('By Country'!F100:F103)</f>
        <v>0.02114233505332828</v>
      </c>
      <c r="F24" s="139">
        <f>AVERAGE('By Country'!G100:G103)</f>
        <v>0.05313641193081342</v>
      </c>
      <c r="G24" s="139">
        <f>AVERAGE('By Country'!H100:H103)</f>
        <v>0.03199407687748514</v>
      </c>
      <c r="H24" s="139">
        <f>AVERAGE('By Country'!I100:I103)</f>
        <v>0.230295365364608</v>
      </c>
      <c r="I24" s="139">
        <f>AVERAGE('By Country'!J100:J103)</f>
        <v>0.48840377911169286</v>
      </c>
      <c r="J24" s="141">
        <f>AVERAGE('By Country'!K100:K103)</f>
        <v>0.2581084137470848</v>
      </c>
    </row>
    <row r="25" spans="1:10" s="66" customFormat="1" ht="12.75">
      <c r="A25" s="23" t="s">
        <v>396</v>
      </c>
      <c r="B25" s="138">
        <f>AVERAGE('By Country'!C105:C112)</f>
        <v>0.10486390259360452</v>
      </c>
      <c r="C25" s="138">
        <f>AVERAGE('By Country'!D105:D112)</f>
        <v>0.2592743823637123</v>
      </c>
      <c r="D25" s="138">
        <f>AVERAGE('By Country'!E105:E112)</f>
        <v>0.15441047977010783</v>
      </c>
      <c r="E25" s="139">
        <f>AVERAGE('By Country'!F105:F112)</f>
        <v>-0.023720241341027206</v>
      </c>
      <c r="F25" s="139">
        <f>AVERAGE('By Country'!G105:G112)</f>
        <v>-0.010467674341167852</v>
      </c>
      <c r="G25" s="139">
        <f>AVERAGE('By Country'!H105:H112)</f>
        <v>0.013252566999859352</v>
      </c>
      <c r="H25" s="139">
        <f>AVERAGE('By Country'!I105:I112)</f>
        <v>0.1285841439346317</v>
      </c>
      <c r="I25" s="139">
        <f>AVERAGE('By Country'!J105:J112)</f>
        <v>0.26974205670488016</v>
      </c>
      <c r="J25" s="141">
        <f>AVERAGE('By Country'!K105:K112)</f>
        <v>0.14115791277024847</v>
      </c>
    </row>
    <row r="26" spans="1:10" s="66" customFormat="1" ht="12.75">
      <c r="A26" s="84"/>
      <c r="B26" s="85"/>
      <c r="C26" s="85"/>
      <c r="D26" s="85"/>
      <c r="E26" s="85"/>
      <c r="F26" s="85"/>
      <c r="G26" s="85"/>
      <c r="H26" s="85"/>
      <c r="I26" s="85"/>
      <c r="J26" s="85"/>
    </row>
    <row r="27" spans="1:10" s="66" customFormat="1" ht="12.75">
      <c r="A27" s="84"/>
      <c r="B27" s="85"/>
      <c r="C27" s="85"/>
      <c r="D27" s="85"/>
      <c r="E27" s="85"/>
      <c r="F27" s="85"/>
      <c r="G27" s="85"/>
      <c r="H27" s="85"/>
      <c r="I27" s="85"/>
      <c r="J27" s="85"/>
    </row>
    <row r="28" spans="1:10" s="66" customFormat="1" ht="12.75">
      <c r="A28" s="84"/>
      <c r="B28" s="85"/>
      <c r="C28" s="85"/>
      <c r="D28" s="85"/>
      <c r="E28" s="85"/>
      <c r="F28" s="85"/>
      <c r="G28" s="85"/>
      <c r="H28" s="85"/>
      <c r="I28" s="85"/>
      <c r="J28" s="85"/>
    </row>
    <row r="29" spans="1:10" s="66" customFormat="1" ht="12.75">
      <c r="A29" s="84"/>
      <c r="B29" s="85"/>
      <c r="C29" s="85"/>
      <c r="D29" s="85"/>
      <c r="E29" s="85"/>
      <c r="F29" s="85"/>
      <c r="G29" s="85"/>
      <c r="H29" s="85"/>
      <c r="I29" s="85"/>
      <c r="J29" s="85"/>
    </row>
    <row r="30" spans="1:10" s="66" customFormat="1" ht="12.75">
      <c r="A30" s="84"/>
      <c r="B30" s="85"/>
      <c r="C30" s="85"/>
      <c r="D30" s="85"/>
      <c r="E30" s="85"/>
      <c r="F30" s="85"/>
      <c r="G30" s="85"/>
      <c r="H30" s="85"/>
      <c r="I30" s="85"/>
      <c r="J30" s="85"/>
    </row>
    <row r="31" spans="1:10" s="66" customFormat="1" ht="12.75">
      <c r="A31" s="84"/>
      <c r="B31" s="85"/>
      <c r="C31" s="85"/>
      <c r="D31" s="85"/>
      <c r="E31" s="85"/>
      <c r="F31" s="85"/>
      <c r="G31" s="85"/>
      <c r="H31" s="85"/>
      <c r="I31" s="85"/>
      <c r="J31" s="85"/>
    </row>
    <row r="32" spans="1:10" s="66" customFormat="1" ht="12.75">
      <c r="A32" s="84"/>
      <c r="B32" s="85"/>
      <c r="C32" s="85"/>
      <c r="D32" s="85"/>
      <c r="E32" s="85"/>
      <c r="F32" s="85"/>
      <c r="G32" s="85"/>
      <c r="H32" s="85"/>
      <c r="I32" s="85"/>
      <c r="J32" s="85"/>
    </row>
    <row r="33" spans="1:10" s="66" customFormat="1" ht="12.75">
      <c r="A33" s="84"/>
      <c r="B33" s="85"/>
      <c r="C33" s="85"/>
      <c r="D33" s="85"/>
      <c r="E33" s="85"/>
      <c r="F33" s="85"/>
      <c r="G33" s="85"/>
      <c r="H33" s="85"/>
      <c r="I33" s="85"/>
      <c r="J33" s="85"/>
    </row>
    <row r="34" s="22" customFormat="1" ht="12.75"/>
    <row r="35" s="22" customFormat="1" ht="12.75"/>
    <row r="36" s="22" customFormat="1" ht="12.75"/>
    <row r="37" s="22" customFormat="1" ht="12.75"/>
    <row r="38" s="22" customFormat="1" ht="12.75"/>
    <row r="39" s="22" customFormat="1" ht="12.75"/>
  </sheetData>
  <mergeCells count="10">
    <mergeCell ref="A14:J14"/>
    <mergeCell ref="A15:J15"/>
    <mergeCell ref="B3:D3"/>
    <mergeCell ref="E3:G3"/>
    <mergeCell ref="H3:J3"/>
    <mergeCell ref="A3:A4"/>
    <mergeCell ref="A16:A17"/>
    <mergeCell ref="B16:D16"/>
    <mergeCell ref="E16:G16"/>
    <mergeCell ref="H16:J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7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7" sqref="L7"/>
    </sheetView>
  </sheetViews>
  <sheetFormatPr defaultColWidth="9.140625" defaultRowHeight="12.75" outlineLevelRow="1"/>
  <cols>
    <col min="1" max="1" width="14.28125" style="112" customWidth="1"/>
    <col min="2" max="2" width="11.7109375" style="126" customWidth="1"/>
    <col min="3" max="3" width="8.57421875" style="126" customWidth="1"/>
    <col min="4" max="6" width="9.140625" style="126" customWidth="1"/>
    <col min="7" max="7" width="8.00390625" style="126" customWidth="1"/>
    <col min="8" max="10" width="9.140625" style="126" customWidth="1"/>
    <col min="11" max="16384" width="9.140625" style="112" customWidth="1"/>
  </cols>
  <sheetData>
    <row r="1" spans="1:10" ht="12.75">
      <c r="A1" s="106" t="s">
        <v>675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2.75">
      <c r="A2" s="167" t="s">
        <v>677</v>
      </c>
      <c r="B2" s="169" t="s">
        <v>8</v>
      </c>
      <c r="C2" s="170"/>
      <c r="D2" s="171"/>
      <c r="E2" s="169" t="s">
        <v>9</v>
      </c>
      <c r="F2" s="170"/>
      <c r="G2" s="171"/>
      <c r="H2" s="169" t="s">
        <v>10</v>
      </c>
      <c r="I2" s="170"/>
      <c r="J2" s="171"/>
    </row>
    <row r="3" spans="1:10" ht="38.25">
      <c r="A3" s="168"/>
      <c r="B3" s="108" t="s">
        <v>5</v>
      </c>
      <c r="C3" s="109" t="s">
        <v>6</v>
      </c>
      <c r="D3" s="110" t="s">
        <v>7</v>
      </c>
      <c r="E3" s="108" t="s">
        <v>5</v>
      </c>
      <c r="F3" s="109" t="s">
        <v>6</v>
      </c>
      <c r="G3" s="110" t="s">
        <v>7</v>
      </c>
      <c r="H3" s="108" t="s">
        <v>5</v>
      </c>
      <c r="I3" s="109" t="s">
        <v>6</v>
      </c>
      <c r="J3" s="110" t="s">
        <v>7</v>
      </c>
    </row>
    <row r="4" spans="1:10" ht="25.5">
      <c r="A4" s="113" t="s">
        <v>672</v>
      </c>
      <c r="B4" s="114"/>
      <c r="C4" s="114"/>
      <c r="D4" s="115"/>
      <c r="E4" s="115"/>
      <c r="F4" s="115"/>
      <c r="G4" s="115"/>
      <c r="H4" s="115"/>
      <c r="I4" s="115"/>
      <c r="J4" s="115"/>
    </row>
    <row r="5" spans="1:10" ht="12.75" outlineLevel="1">
      <c r="A5" s="113" t="s">
        <v>536</v>
      </c>
      <c r="B5" s="114"/>
      <c r="C5" s="114"/>
      <c r="D5" s="115"/>
      <c r="E5" s="115"/>
      <c r="F5" s="115"/>
      <c r="G5" s="115"/>
      <c r="H5" s="115"/>
      <c r="I5" s="115"/>
      <c r="J5" s="115"/>
    </row>
    <row r="6" spans="1:10" ht="12.75">
      <c r="A6" s="113"/>
      <c r="B6" s="116"/>
      <c r="C6" s="116"/>
      <c r="D6" s="115"/>
      <c r="E6" s="115"/>
      <c r="F6" s="115"/>
      <c r="G6" s="115"/>
      <c r="H6" s="115"/>
      <c r="I6" s="115"/>
      <c r="J6" s="115"/>
    </row>
    <row r="7" spans="1:10" ht="38.25">
      <c r="A7" s="113" t="s">
        <v>674</v>
      </c>
      <c r="B7" s="114">
        <f>AVERAGE(B8:B13)</f>
        <v>0.33702107736947384</v>
      </c>
      <c r="C7" s="114">
        <f aca="true" t="shared" si="0" ref="C7:J7">AVERAGE(C8:C13)</f>
        <v>0.7287044018667497</v>
      </c>
      <c r="D7" s="114">
        <f t="shared" si="0"/>
        <v>0.3916833244972758</v>
      </c>
      <c r="E7" s="114">
        <f t="shared" si="0"/>
        <v>0.030634897724281913</v>
      </c>
      <c r="F7" s="114">
        <f t="shared" si="0"/>
        <v>0.07452237550684201</v>
      </c>
      <c r="G7" s="114">
        <f t="shared" si="0"/>
        <v>0.04388747778256011</v>
      </c>
      <c r="H7" s="114">
        <f t="shared" si="0"/>
        <v>0.30638617964519194</v>
      </c>
      <c r="I7" s="114">
        <f t="shared" si="0"/>
        <v>0.6541820263599076</v>
      </c>
      <c r="J7" s="114">
        <f t="shared" si="0"/>
        <v>0.3477958467147157</v>
      </c>
    </row>
    <row r="8" spans="1:10" ht="12.75" outlineLevel="1">
      <c r="A8" s="113" t="s">
        <v>426</v>
      </c>
      <c r="B8" s="114"/>
      <c r="C8" s="114"/>
      <c r="D8" s="115"/>
      <c r="E8" s="115"/>
      <c r="F8" s="115"/>
      <c r="G8" s="115"/>
      <c r="H8" s="115"/>
      <c r="I8" s="115"/>
      <c r="J8" s="115"/>
    </row>
    <row r="9" spans="1:10" ht="12.75" outlineLevel="1">
      <c r="A9" s="113" t="s">
        <v>515</v>
      </c>
      <c r="B9" s="115"/>
      <c r="C9" s="115"/>
      <c r="D9" s="115"/>
      <c r="E9" s="115"/>
      <c r="F9" s="115"/>
      <c r="G9" s="115"/>
      <c r="H9" s="115"/>
      <c r="I9" s="115"/>
      <c r="J9" s="115"/>
    </row>
    <row r="10" spans="1:10" ht="12.75" outlineLevel="1">
      <c r="A10" s="113" t="s">
        <v>432</v>
      </c>
      <c r="B10" s="115">
        <v>0.37583757062146905</v>
      </c>
      <c r="C10" s="114">
        <v>0.9100220250706216</v>
      </c>
      <c r="D10" s="115">
        <v>0.5341844544491525</v>
      </c>
      <c r="E10" s="115">
        <v>0.11299126059322034</v>
      </c>
      <c r="F10" s="115">
        <v>0.19637910487288135</v>
      </c>
      <c r="G10" s="115">
        <v>0.08338784427966102</v>
      </c>
      <c r="H10" s="115">
        <v>0.2628463100282487</v>
      </c>
      <c r="I10" s="115">
        <v>0.7136429201977402</v>
      </c>
      <c r="J10" s="115">
        <v>0.4507966101694915</v>
      </c>
    </row>
    <row r="11" spans="1:10" ht="12.75" outlineLevel="1">
      <c r="A11" s="113" t="s">
        <v>3</v>
      </c>
      <c r="B11" s="114"/>
      <c r="C11" s="114"/>
      <c r="D11" s="115"/>
      <c r="E11" s="115"/>
      <c r="F11" s="115"/>
      <c r="G11" s="115"/>
      <c r="H11" s="115"/>
      <c r="I11" s="115"/>
      <c r="J11" s="115"/>
    </row>
    <row r="12" spans="1:10" ht="12.75" outlineLevel="1">
      <c r="A12" s="113" t="s">
        <v>442</v>
      </c>
      <c r="B12" s="114">
        <v>0.29820458411747863</v>
      </c>
      <c r="C12" s="114">
        <v>0.5473867786628778</v>
      </c>
      <c r="D12" s="115">
        <v>0.24918219454539905</v>
      </c>
      <c r="E12" s="115">
        <v>-0.05172146514465652</v>
      </c>
      <c r="F12" s="115">
        <v>-0.04733435385919733</v>
      </c>
      <c r="G12" s="115">
        <v>0.004387111285459191</v>
      </c>
      <c r="H12" s="115">
        <v>0.34992604926213516</v>
      </c>
      <c r="I12" s="115">
        <v>0.594721132522075</v>
      </c>
      <c r="J12" s="115">
        <v>0.24479508325993987</v>
      </c>
    </row>
    <row r="13" spans="1:10" ht="12.75" outlineLevel="1">
      <c r="A13" s="113" t="s">
        <v>428</v>
      </c>
      <c r="B13" s="115"/>
      <c r="C13" s="115"/>
      <c r="D13" s="115"/>
      <c r="E13" s="115"/>
      <c r="F13" s="115"/>
      <c r="G13" s="115"/>
      <c r="H13" s="115"/>
      <c r="I13" s="115"/>
      <c r="J13" s="115"/>
    </row>
    <row r="14" spans="2:10" ht="12.75">
      <c r="B14" s="114"/>
      <c r="C14" s="114"/>
      <c r="D14" s="115"/>
      <c r="E14" s="115"/>
      <c r="F14" s="115"/>
      <c r="G14" s="115"/>
      <c r="H14" s="115"/>
      <c r="I14" s="115"/>
      <c r="J14" s="115"/>
    </row>
    <row r="15" spans="1:10" ht="38.25">
      <c r="A15" s="117" t="s">
        <v>673</v>
      </c>
      <c r="B15" s="118">
        <f>AVERAGE(B16:B20)</f>
        <v>0.3855789638870952</v>
      </c>
      <c r="C15" s="118">
        <f aca="true" t="shared" si="1" ref="C15:J15">AVERAGE(C16:C20)</f>
        <v>0.6011757330176949</v>
      </c>
      <c r="D15" s="118">
        <f t="shared" si="1"/>
        <v>0.21559676913059966</v>
      </c>
      <c r="E15" s="118">
        <f t="shared" si="1"/>
        <v>-0.038537564354503354</v>
      </c>
      <c r="F15" s="118">
        <f t="shared" si="1"/>
        <v>-0.010842178936004882</v>
      </c>
      <c r="G15" s="118">
        <f t="shared" si="1"/>
        <v>0.027695385418498468</v>
      </c>
      <c r="H15" s="118">
        <f t="shared" si="1"/>
        <v>0.42411652824159857</v>
      </c>
      <c r="I15" s="118">
        <f t="shared" si="1"/>
        <v>0.6120179119536997</v>
      </c>
      <c r="J15" s="119">
        <f t="shared" si="1"/>
        <v>0.18790138371210116</v>
      </c>
    </row>
    <row r="16" spans="1:10" ht="12.75" outlineLevel="1">
      <c r="A16" s="111" t="s">
        <v>478</v>
      </c>
      <c r="B16" s="114">
        <v>0.6890062806313748</v>
      </c>
      <c r="C16" s="114">
        <v>0.851343460629848</v>
      </c>
      <c r="D16" s="115">
        <v>0.16233717999847316</v>
      </c>
      <c r="E16" s="115">
        <v>-0.044704574164752105</v>
      </c>
      <c r="F16" s="115">
        <v>-0.0685743003362742</v>
      </c>
      <c r="G16" s="115">
        <v>-0.023869726171522096</v>
      </c>
      <c r="H16" s="115">
        <v>0.733710854796127</v>
      </c>
      <c r="I16" s="115">
        <v>0.9199177609661222</v>
      </c>
      <c r="J16" s="120">
        <v>0.18620690616999525</v>
      </c>
    </row>
    <row r="17" spans="1:10" ht="12.75" outlineLevel="1">
      <c r="A17" s="111" t="s">
        <v>481</v>
      </c>
      <c r="B17" s="114"/>
      <c r="C17" s="114"/>
      <c r="D17" s="115"/>
      <c r="E17" s="115"/>
      <c r="F17" s="115"/>
      <c r="G17" s="115"/>
      <c r="H17" s="115"/>
      <c r="I17" s="115"/>
      <c r="J17" s="120"/>
    </row>
    <row r="18" spans="1:10" ht="12.75" outlineLevel="1">
      <c r="A18" s="111" t="s">
        <v>487</v>
      </c>
      <c r="B18" s="114">
        <v>0.30181408590490966</v>
      </c>
      <c r="C18" s="114">
        <v>0.5002349224455088</v>
      </c>
      <c r="D18" s="115">
        <v>0.19842083654059917</v>
      </c>
      <c r="E18" s="115">
        <v>-0.0645772519423901</v>
      </c>
      <c r="F18" s="115">
        <v>-0.045347274043489476</v>
      </c>
      <c r="G18" s="115">
        <v>0.019229977898900623</v>
      </c>
      <c r="H18" s="115">
        <v>0.3663913378472997</v>
      </c>
      <c r="I18" s="115">
        <v>0.5455821964889983</v>
      </c>
      <c r="J18" s="120">
        <v>0.17919085864169854</v>
      </c>
    </row>
    <row r="19" spans="1:10" ht="12.75" outlineLevel="1">
      <c r="A19" s="111" t="s">
        <v>494</v>
      </c>
      <c r="B19" s="114">
        <v>0.5331009711812043</v>
      </c>
      <c r="C19" s="114">
        <v>0.7815126865978856</v>
      </c>
      <c r="D19" s="115">
        <v>0.24841171541668136</v>
      </c>
      <c r="E19" s="115">
        <v>0.029176343235855814</v>
      </c>
      <c r="F19" s="115">
        <v>0.09020385420643612</v>
      </c>
      <c r="G19" s="115">
        <v>0.061027510970580304</v>
      </c>
      <c r="H19" s="115">
        <v>0.5039246279453484</v>
      </c>
      <c r="I19" s="115">
        <v>0.6913088323914495</v>
      </c>
      <c r="J19" s="120">
        <v>0.18738420444610104</v>
      </c>
    </row>
    <row r="20" spans="1:10" ht="12.75" outlineLevel="1">
      <c r="A20" s="111" t="s">
        <v>492</v>
      </c>
      <c r="B20" s="115">
        <v>0.018394517830892184</v>
      </c>
      <c r="C20" s="115">
        <v>0.27161186239753704</v>
      </c>
      <c r="D20" s="115">
        <v>0.25321734456664485</v>
      </c>
      <c r="E20" s="115">
        <v>-0.07404477454672702</v>
      </c>
      <c r="F20" s="115">
        <v>-0.01965099557069198</v>
      </c>
      <c r="G20" s="115">
        <v>0.054393778976035034</v>
      </c>
      <c r="H20" s="115">
        <v>0.0924392923776192</v>
      </c>
      <c r="I20" s="115">
        <v>0.291262857968229</v>
      </c>
      <c r="J20" s="120">
        <v>0.1988235655906098</v>
      </c>
    </row>
    <row r="21" spans="1:10" ht="12.75">
      <c r="A21" s="121"/>
      <c r="B21" s="114"/>
      <c r="C21" s="114"/>
      <c r="D21" s="115"/>
      <c r="E21" s="115"/>
      <c r="F21" s="115"/>
      <c r="G21" s="115"/>
      <c r="H21" s="115"/>
      <c r="I21" s="115"/>
      <c r="J21" s="120"/>
    </row>
    <row r="22" spans="1:10" ht="25.5">
      <c r="A22" s="111" t="s">
        <v>679</v>
      </c>
      <c r="B22" s="115">
        <f>AVERAGE(B23:B34)</f>
        <v>0.18017886912404193</v>
      </c>
      <c r="C22" s="115">
        <f aca="true" t="shared" si="2" ref="C22:J22">AVERAGE(C23:C34)</f>
        <v>0.3664284124277628</v>
      </c>
      <c r="D22" s="115">
        <f t="shared" si="2"/>
        <v>0.18624954330372087</v>
      </c>
      <c r="E22" s="115">
        <f t="shared" si="2"/>
        <v>-0.01764400316661184</v>
      </c>
      <c r="F22" s="115">
        <f t="shared" si="2"/>
        <v>-0.00106537195563051</v>
      </c>
      <c r="G22" s="115">
        <f t="shared" si="2"/>
        <v>0.016578631210981336</v>
      </c>
      <c r="H22" s="115">
        <f t="shared" si="2"/>
        <v>0.1978228722906538</v>
      </c>
      <c r="I22" s="115">
        <f t="shared" si="2"/>
        <v>0.36749378438339325</v>
      </c>
      <c r="J22" s="120">
        <f t="shared" si="2"/>
        <v>0.16967091209273955</v>
      </c>
    </row>
    <row r="23" spans="1:10" ht="12.75" outlineLevel="1">
      <c r="A23" s="111" t="s">
        <v>603</v>
      </c>
      <c r="B23" s="114">
        <v>0.16024695662989333</v>
      </c>
      <c r="C23" s="114">
        <v>0.2806782922923493</v>
      </c>
      <c r="D23" s="115">
        <v>0.12043133566245598</v>
      </c>
      <c r="E23" s="115">
        <v>-0.05785984617127255</v>
      </c>
      <c r="F23" s="115">
        <v>-0.05591338860743452</v>
      </c>
      <c r="G23" s="115">
        <v>0.0019464575638380277</v>
      </c>
      <c r="H23" s="115">
        <v>0.21810680280116584</v>
      </c>
      <c r="I23" s="115">
        <v>0.3365916808997838</v>
      </c>
      <c r="J23" s="120">
        <v>0.11848487809861795</v>
      </c>
    </row>
    <row r="24" spans="1:10" ht="12.75" outlineLevel="1">
      <c r="A24" s="111" t="s">
        <v>654</v>
      </c>
      <c r="B24" s="115">
        <v>0.2002972603659754</v>
      </c>
      <c r="C24" s="114">
        <v>0.44533720423806616</v>
      </c>
      <c r="D24" s="115">
        <v>0.24503994387209077</v>
      </c>
      <c r="E24" s="115">
        <v>-0.019396690816662114</v>
      </c>
      <c r="F24" s="115">
        <v>0.03363076430569553</v>
      </c>
      <c r="G24" s="115">
        <v>0.053027455122357646</v>
      </c>
      <c r="H24" s="115">
        <v>0.2196939511826375</v>
      </c>
      <c r="I24" s="115">
        <v>0.41170643993237066</v>
      </c>
      <c r="J24" s="120">
        <v>0.19201248874973315</v>
      </c>
    </row>
    <row r="25" spans="1:10" ht="12.75" outlineLevel="1">
      <c r="A25" s="111" t="s">
        <v>592</v>
      </c>
      <c r="B25" s="114"/>
      <c r="C25" s="114"/>
      <c r="D25" s="115"/>
      <c r="E25" s="115"/>
      <c r="F25" s="115"/>
      <c r="G25" s="115"/>
      <c r="H25" s="115"/>
      <c r="I25" s="115"/>
      <c r="J25" s="120"/>
    </row>
    <row r="26" spans="1:10" ht="12.75" outlineLevel="1">
      <c r="A26" s="111" t="s">
        <v>598</v>
      </c>
      <c r="B26" s="114"/>
      <c r="C26" s="114"/>
      <c r="D26" s="115"/>
      <c r="E26" s="115"/>
      <c r="F26" s="115"/>
      <c r="G26" s="115"/>
      <c r="H26" s="115"/>
      <c r="I26" s="115"/>
      <c r="J26" s="120"/>
    </row>
    <row r="27" spans="1:10" ht="12.75" outlineLevel="1">
      <c r="A27" s="111" t="s">
        <v>613</v>
      </c>
      <c r="B27" s="114"/>
      <c r="C27" s="114"/>
      <c r="D27" s="115"/>
      <c r="E27" s="115"/>
      <c r="F27" s="115"/>
      <c r="G27" s="115"/>
      <c r="H27" s="115"/>
      <c r="I27" s="115"/>
      <c r="J27" s="120"/>
    </row>
    <row r="28" spans="1:10" ht="12.75" outlineLevel="1">
      <c r="A28" s="111" t="s">
        <v>631</v>
      </c>
      <c r="B28" s="114">
        <v>0.2569231627910622</v>
      </c>
      <c r="C28" s="114">
        <v>0.3439143275481571</v>
      </c>
      <c r="D28" s="115">
        <v>0.0869911647570949</v>
      </c>
      <c r="E28" s="115">
        <v>0.08433536480857479</v>
      </c>
      <c r="F28" s="115">
        <v>-0.02023249494561433</v>
      </c>
      <c r="G28" s="115">
        <v>-0.10456785975418911</v>
      </c>
      <c r="H28" s="115">
        <v>0.17258779798248744</v>
      </c>
      <c r="I28" s="115">
        <v>0.36414682249377145</v>
      </c>
      <c r="J28" s="120">
        <v>0.191559024511284</v>
      </c>
    </row>
    <row r="29" spans="1:10" ht="12.75" outlineLevel="1">
      <c r="A29" s="111" t="s">
        <v>634</v>
      </c>
      <c r="B29" s="115">
        <v>0.0789127066276865</v>
      </c>
      <c r="C29" s="115">
        <v>0.45669686837788126</v>
      </c>
      <c r="D29" s="115">
        <v>0.37778416175019486</v>
      </c>
      <c r="E29" s="115">
        <v>-0.16907103784216893</v>
      </c>
      <c r="F29" s="115">
        <v>0.030994110445067637</v>
      </c>
      <c r="G29" s="115">
        <v>0.20006514828723657</v>
      </c>
      <c r="H29" s="115">
        <v>0.2479837444698554</v>
      </c>
      <c r="I29" s="115">
        <v>0.42570275793281365</v>
      </c>
      <c r="J29" s="120">
        <v>0.17771901346295824</v>
      </c>
    </row>
    <row r="30" spans="1:10" ht="12.75" outlineLevel="1">
      <c r="A30" s="111" t="s">
        <v>632</v>
      </c>
      <c r="B30" s="115"/>
      <c r="C30" s="115"/>
      <c r="D30" s="115"/>
      <c r="E30" s="115"/>
      <c r="F30" s="115"/>
      <c r="G30" s="115"/>
      <c r="H30" s="115"/>
      <c r="I30" s="115"/>
      <c r="J30" s="120"/>
    </row>
    <row r="31" spans="1:10" ht="12.75" outlineLevel="1">
      <c r="A31" s="111" t="s">
        <v>635</v>
      </c>
      <c r="B31" s="115">
        <v>0.05652279531989249</v>
      </c>
      <c r="C31" s="114">
        <v>0.21067408905469223</v>
      </c>
      <c r="D31" s="115">
        <v>0.15415129373479977</v>
      </c>
      <c r="E31" s="115">
        <v>-0.03138748542557317</v>
      </c>
      <c r="F31" s="115">
        <v>-0.018035285821671798</v>
      </c>
      <c r="G31" s="115">
        <v>0.013352199603901369</v>
      </c>
      <c r="H31" s="115">
        <v>0.08791028074546565</v>
      </c>
      <c r="I31" s="115">
        <v>0.22870937487636403</v>
      </c>
      <c r="J31" s="120">
        <v>0.1407990941308984</v>
      </c>
    </row>
    <row r="32" spans="1:10" ht="12.75" outlineLevel="1">
      <c r="A32" s="111" t="s">
        <v>344</v>
      </c>
      <c r="B32" s="114">
        <v>0.06492774020409937</v>
      </c>
      <c r="C32" s="114">
        <v>0.23935241159709847</v>
      </c>
      <c r="D32" s="115">
        <v>0.1744246713929991</v>
      </c>
      <c r="E32" s="115">
        <v>0.0009113560448520639</v>
      </c>
      <c r="F32" s="115">
        <v>-0.004928526020960737</v>
      </c>
      <c r="G32" s="115">
        <v>-0.005839882065812802</v>
      </c>
      <c r="H32" s="115">
        <v>0.0640163841592473</v>
      </c>
      <c r="I32" s="115">
        <v>0.24428093761805922</v>
      </c>
      <c r="J32" s="120">
        <v>0.1802645534588119</v>
      </c>
    </row>
    <row r="33" spans="1:10" ht="12.75" outlineLevel="1">
      <c r="A33" s="122" t="s">
        <v>394</v>
      </c>
      <c r="B33" s="123">
        <v>0.30484518911397357</v>
      </c>
      <c r="C33" s="123">
        <v>0.6181852179895541</v>
      </c>
      <c r="D33" s="123">
        <v>0.31334002887558055</v>
      </c>
      <c r="E33" s="123">
        <v>0.02372860027447823</v>
      </c>
      <c r="F33" s="123">
        <v>0.05551491043713019</v>
      </c>
      <c r="G33" s="123">
        <v>0.03178631016265195</v>
      </c>
      <c r="H33" s="123">
        <v>0.28111658883949536</v>
      </c>
      <c r="I33" s="123">
        <v>0.5626703075524239</v>
      </c>
      <c r="J33" s="124">
        <v>0.28155371871292856</v>
      </c>
    </row>
    <row r="34" spans="1:10" ht="12.75" outlineLevel="1">
      <c r="A34" s="111" t="s">
        <v>653</v>
      </c>
      <c r="B34" s="114">
        <v>0.31875514193975274</v>
      </c>
      <c r="C34" s="114">
        <v>0.3365888883243038</v>
      </c>
      <c r="D34" s="115">
        <v>0.017833746384551062</v>
      </c>
      <c r="E34" s="115">
        <v>0.02758771379487695</v>
      </c>
      <c r="F34" s="115">
        <v>-0.029553065437256044</v>
      </c>
      <c r="G34" s="115">
        <v>-0.05714077923213299</v>
      </c>
      <c r="H34" s="115">
        <v>0.2911674281448758</v>
      </c>
      <c r="I34" s="115">
        <v>0.36614195376155984</v>
      </c>
      <c r="J34" s="120">
        <v>0.07497452561668405</v>
      </c>
    </row>
    <row r="35" spans="1:10" ht="12.75">
      <c r="A35" s="121"/>
      <c r="B35" s="125"/>
      <c r="C35" s="125"/>
      <c r="J35" s="127"/>
    </row>
    <row r="37" spans="1:10" ht="12.75">
      <c r="A37" s="106" t="s">
        <v>676</v>
      </c>
      <c r="B37" s="107"/>
      <c r="C37" s="107"/>
      <c r="D37" s="107"/>
      <c r="E37" s="107"/>
      <c r="F37" s="107"/>
      <c r="G37" s="107"/>
      <c r="H37" s="107"/>
      <c r="I37" s="107"/>
      <c r="J37" s="107"/>
    </row>
    <row r="38" spans="1:10" ht="12.75">
      <c r="A38" s="167" t="s">
        <v>677</v>
      </c>
      <c r="B38" s="169" t="s">
        <v>8</v>
      </c>
      <c r="C38" s="170"/>
      <c r="D38" s="171"/>
      <c r="E38" s="169" t="s">
        <v>9</v>
      </c>
      <c r="F38" s="170"/>
      <c r="G38" s="171"/>
      <c r="H38" s="169" t="s">
        <v>10</v>
      </c>
      <c r="I38" s="170"/>
      <c r="J38" s="171"/>
    </row>
    <row r="39" spans="1:10" ht="38.25">
      <c r="A39" s="168"/>
      <c r="B39" s="108" t="s">
        <v>5</v>
      </c>
      <c r="C39" s="109" t="s">
        <v>6</v>
      </c>
      <c r="D39" s="110" t="s">
        <v>7</v>
      </c>
      <c r="E39" s="108" t="s">
        <v>5</v>
      </c>
      <c r="F39" s="109" t="s">
        <v>6</v>
      </c>
      <c r="G39" s="110" t="s">
        <v>7</v>
      </c>
      <c r="H39" s="108" t="s">
        <v>5</v>
      </c>
      <c r="I39" s="109" t="s">
        <v>6</v>
      </c>
      <c r="J39" s="110" t="s">
        <v>7</v>
      </c>
    </row>
    <row r="40" spans="1:10" ht="25.5">
      <c r="A40" s="117" t="s">
        <v>672</v>
      </c>
      <c r="B40" s="118"/>
      <c r="C40" s="118"/>
      <c r="D40" s="128"/>
      <c r="E40" s="128"/>
      <c r="F40" s="128"/>
      <c r="G40" s="128"/>
      <c r="H40" s="128"/>
      <c r="I40" s="128"/>
      <c r="J40" s="129"/>
    </row>
    <row r="41" spans="1:10" ht="12.75" hidden="1" outlineLevel="1">
      <c r="A41" s="111" t="s">
        <v>536</v>
      </c>
      <c r="B41" s="114"/>
      <c r="C41" s="114"/>
      <c r="D41" s="115"/>
      <c r="E41" s="115"/>
      <c r="F41" s="115"/>
      <c r="G41" s="115"/>
      <c r="H41" s="115"/>
      <c r="I41" s="115"/>
      <c r="J41" s="120"/>
    </row>
    <row r="42" spans="1:10" ht="12.75" collapsed="1">
      <c r="A42" s="111"/>
      <c r="B42" s="116"/>
      <c r="C42" s="116"/>
      <c r="D42" s="115"/>
      <c r="E42" s="115"/>
      <c r="F42" s="115"/>
      <c r="G42" s="115"/>
      <c r="H42" s="115"/>
      <c r="I42" s="115"/>
      <c r="J42" s="120"/>
    </row>
    <row r="43" spans="1:10" ht="38.25">
      <c r="A43" s="111" t="s">
        <v>674</v>
      </c>
      <c r="B43" s="114">
        <f>AVERAGE(B44:B49)</f>
        <v>0.25143770041793634</v>
      </c>
      <c r="C43" s="114">
        <f aca="true" t="shared" si="3" ref="C43:J43">AVERAGE(C44:C49)</f>
        <v>0.5415401910425062</v>
      </c>
      <c r="D43" s="114">
        <f t="shared" si="3"/>
        <v>0.29010249062456994</v>
      </c>
      <c r="E43" s="114">
        <f t="shared" si="3"/>
        <v>0.02114233505332828</v>
      </c>
      <c r="F43" s="114">
        <f t="shared" si="3"/>
        <v>0.05313641193081342</v>
      </c>
      <c r="G43" s="114">
        <f t="shared" si="3"/>
        <v>0.03199407687748514</v>
      </c>
      <c r="H43" s="114">
        <f t="shared" si="3"/>
        <v>0.230295365364608</v>
      </c>
      <c r="I43" s="114">
        <f t="shared" si="3"/>
        <v>0.48840377911169286</v>
      </c>
      <c r="J43" s="130">
        <f t="shared" si="3"/>
        <v>0.2581084137470848</v>
      </c>
    </row>
    <row r="44" spans="1:10" ht="12.75" hidden="1" outlineLevel="1">
      <c r="A44" s="111" t="s">
        <v>426</v>
      </c>
      <c r="B44" s="114"/>
      <c r="C44" s="114"/>
      <c r="D44" s="115"/>
      <c r="E44" s="115"/>
      <c r="F44" s="115"/>
      <c r="G44" s="115"/>
      <c r="H44" s="115"/>
      <c r="I44" s="115"/>
      <c r="J44" s="120"/>
    </row>
    <row r="45" spans="1:10" ht="12.75" hidden="1" outlineLevel="1">
      <c r="A45" s="111" t="s">
        <v>515</v>
      </c>
      <c r="B45" s="115"/>
      <c r="C45" s="115"/>
      <c r="D45" s="115"/>
      <c r="E45" s="115"/>
      <c r="F45" s="115"/>
      <c r="G45" s="115"/>
      <c r="H45" s="115"/>
      <c r="I45" s="115"/>
      <c r="J45" s="120"/>
    </row>
    <row r="46" spans="1:10" ht="12.75" hidden="1" outlineLevel="1">
      <c r="A46" s="111" t="s">
        <v>432</v>
      </c>
      <c r="B46" s="115">
        <v>0.2731700155939937</v>
      </c>
      <c r="C46" s="114">
        <v>0.6614312942912022</v>
      </c>
      <c r="D46" s="115">
        <v>0.3882612786972085</v>
      </c>
      <c r="E46" s="115">
        <v>0.08212543617498534</v>
      </c>
      <c r="F46" s="115">
        <v>0.14273422173242184</v>
      </c>
      <c r="G46" s="115">
        <v>0.0606087855574365</v>
      </c>
      <c r="H46" s="115">
        <v>0.19104457941900832</v>
      </c>
      <c r="I46" s="115">
        <v>0.5186970725587804</v>
      </c>
      <c r="J46" s="120">
        <v>0.327652493139772</v>
      </c>
    </row>
    <row r="47" spans="1:10" ht="12.75" hidden="1" outlineLevel="1">
      <c r="A47" s="111" t="s">
        <v>3</v>
      </c>
      <c r="B47" s="114"/>
      <c r="C47" s="114"/>
      <c r="D47" s="115"/>
      <c r="E47" s="115"/>
      <c r="F47" s="115"/>
      <c r="G47" s="115"/>
      <c r="H47" s="115"/>
      <c r="I47" s="115"/>
      <c r="J47" s="120"/>
    </row>
    <row r="48" spans="1:10" ht="12.75" hidden="1" outlineLevel="1">
      <c r="A48" s="111" t="s">
        <v>442</v>
      </c>
      <c r="B48" s="114">
        <v>0.22970538524187895</v>
      </c>
      <c r="C48" s="114">
        <v>0.4216490877938103</v>
      </c>
      <c r="D48" s="115">
        <v>0.19194370255193136</v>
      </c>
      <c r="E48" s="115">
        <v>-0.03984076606832878</v>
      </c>
      <c r="F48" s="115">
        <v>-0.03646139787079499</v>
      </c>
      <c r="G48" s="115">
        <v>0.003379368197533793</v>
      </c>
      <c r="H48" s="115">
        <v>0.2695461513102077</v>
      </c>
      <c r="I48" s="115">
        <v>0.45811048566460527</v>
      </c>
      <c r="J48" s="120">
        <v>0.18856433435439757</v>
      </c>
    </row>
    <row r="49" spans="1:10" ht="12.75" hidden="1" outlineLevel="1">
      <c r="A49" s="111" t="s">
        <v>428</v>
      </c>
      <c r="B49" s="115"/>
      <c r="C49" s="115"/>
      <c r="D49" s="115"/>
      <c r="E49" s="115"/>
      <c r="F49" s="115"/>
      <c r="G49" s="115"/>
      <c r="H49" s="115"/>
      <c r="I49" s="115"/>
      <c r="J49" s="120"/>
    </row>
    <row r="50" spans="1:10" ht="12.75" collapsed="1">
      <c r="A50" s="121"/>
      <c r="B50" s="114"/>
      <c r="C50" s="114"/>
      <c r="D50" s="115"/>
      <c r="E50" s="115"/>
      <c r="F50" s="115"/>
      <c r="G50" s="115"/>
      <c r="H50" s="115"/>
      <c r="I50" s="115"/>
      <c r="J50" s="120"/>
    </row>
    <row r="51" spans="1:10" ht="38.25">
      <c r="A51" s="111" t="s">
        <v>673</v>
      </c>
      <c r="B51" s="114">
        <f>AVERAGE(B52:B56)</f>
        <v>0.2513916402526429</v>
      </c>
      <c r="C51" s="114">
        <f aca="true" t="shared" si="4" ref="C51:J51">AVERAGE(C52:C56)</f>
        <v>0.41619378951879143</v>
      </c>
      <c r="D51" s="114">
        <f t="shared" si="4"/>
        <v>0.16480214926614853</v>
      </c>
      <c r="E51" s="114">
        <f t="shared" si="4"/>
        <v>-0.03243749620158411</v>
      </c>
      <c r="F51" s="114">
        <f t="shared" si="4"/>
        <v>-0.008973207174961587</v>
      </c>
      <c r="G51" s="114">
        <f t="shared" si="4"/>
        <v>0.023464289026622523</v>
      </c>
      <c r="H51" s="114">
        <f t="shared" si="4"/>
        <v>0.283829136454227</v>
      </c>
      <c r="I51" s="114">
        <f t="shared" si="4"/>
        <v>0.42516699669375296</v>
      </c>
      <c r="J51" s="130">
        <f t="shared" si="4"/>
        <v>0.14133786023952602</v>
      </c>
    </row>
    <row r="52" spans="1:10" ht="12.75" hidden="1" outlineLevel="1">
      <c r="A52" s="111" t="s">
        <v>478</v>
      </c>
      <c r="B52" s="114">
        <v>0.40793589019326465</v>
      </c>
      <c r="C52" s="114">
        <v>0.5040499081575964</v>
      </c>
      <c r="D52" s="115">
        <v>0.09611401796433178</v>
      </c>
      <c r="E52" s="115">
        <v>-0.026467973907143134</v>
      </c>
      <c r="F52" s="115">
        <v>-0.040600382084215896</v>
      </c>
      <c r="G52" s="115">
        <v>-0.014132408177072764</v>
      </c>
      <c r="H52" s="115">
        <v>0.43440386410040777</v>
      </c>
      <c r="I52" s="115">
        <v>0.5446502902418123</v>
      </c>
      <c r="J52" s="120">
        <v>0.11024642614140454</v>
      </c>
    </row>
    <row r="53" spans="1:10" ht="12.75" hidden="1" outlineLevel="1">
      <c r="A53" s="111" t="s">
        <v>481</v>
      </c>
      <c r="B53" s="114"/>
      <c r="C53" s="114"/>
      <c r="D53" s="115"/>
      <c r="E53" s="115"/>
      <c r="F53" s="115"/>
      <c r="G53" s="115"/>
      <c r="H53" s="115"/>
      <c r="I53" s="115"/>
      <c r="J53" s="120"/>
    </row>
    <row r="54" spans="1:10" ht="12.75" hidden="1" outlineLevel="1">
      <c r="A54" s="111" t="s">
        <v>487</v>
      </c>
      <c r="B54" s="114">
        <v>0.23184115855922263</v>
      </c>
      <c r="C54" s="114">
        <v>0.38425987847395915</v>
      </c>
      <c r="D54" s="115">
        <v>0.1524187199147365</v>
      </c>
      <c r="E54" s="115">
        <v>-0.049605587035495564</v>
      </c>
      <c r="F54" s="115">
        <v>-0.03483390949174431</v>
      </c>
      <c r="G54" s="115">
        <v>0.014771677543751256</v>
      </c>
      <c r="H54" s="115">
        <v>0.2814467455947182</v>
      </c>
      <c r="I54" s="115">
        <v>0.41909378796570346</v>
      </c>
      <c r="J54" s="120">
        <v>0.13764704237098527</v>
      </c>
    </row>
    <row r="55" spans="1:10" ht="12.75" hidden="1" outlineLevel="1">
      <c r="A55" s="111" t="s">
        <v>494</v>
      </c>
      <c r="B55" s="114">
        <v>0.3477272411943405</v>
      </c>
      <c r="C55" s="114">
        <v>0.5097594361288256</v>
      </c>
      <c r="D55" s="115">
        <v>0.16203219493448512</v>
      </c>
      <c r="E55" s="115">
        <v>0.019030933894312516</v>
      </c>
      <c r="F55" s="115">
        <v>0.05883751683813558</v>
      </c>
      <c r="G55" s="115">
        <v>0.03980658294382307</v>
      </c>
      <c r="H55" s="115">
        <v>0.32869630730002797</v>
      </c>
      <c r="I55" s="115">
        <v>0.45092191929069003</v>
      </c>
      <c r="J55" s="120">
        <v>0.12222561199066206</v>
      </c>
    </row>
    <row r="56" spans="1:10" ht="12.75" hidden="1" outlineLevel="1">
      <c r="A56" s="111" t="s">
        <v>492</v>
      </c>
      <c r="B56" s="115">
        <v>0.018062271063743744</v>
      </c>
      <c r="C56" s="115">
        <v>0.2667059353147845</v>
      </c>
      <c r="D56" s="115">
        <v>0.24864366425104073</v>
      </c>
      <c r="E56" s="115">
        <v>-0.07270735775801025</v>
      </c>
      <c r="F56" s="115">
        <v>-0.019296053962021716</v>
      </c>
      <c r="G56" s="115">
        <v>0.053411303795988525</v>
      </c>
      <c r="H56" s="115">
        <v>0.09076962882175399</v>
      </c>
      <c r="I56" s="115">
        <v>0.2860019892768062</v>
      </c>
      <c r="J56" s="120">
        <v>0.19523236045505218</v>
      </c>
    </row>
    <row r="57" spans="1:10" ht="12.75" collapsed="1">
      <c r="A57" s="121"/>
      <c r="B57" s="114"/>
      <c r="C57" s="114"/>
      <c r="D57" s="115"/>
      <c r="E57" s="115"/>
      <c r="F57" s="115"/>
      <c r="G57" s="115"/>
      <c r="H57" s="115"/>
      <c r="I57" s="115"/>
      <c r="J57" s="120"/>
    </row>
    <row r="58" spans="1:10" ht="25.5">
      <c r="A58" s="111" t="s">
        <v>679</v>
      </c>
      <c r="B58" s="115">
        <f>AVERAGE(B59:B70)</f>
        <v>0.14654220799265347</v>
      </c>
      <c r="C58" s="115">
        <f aca="true" t="shared" si="5" ref="C58:J58">AVERAGE(C59:C70)</f>
        <v>0.3078751023165528</v>
      </c>
      <c r="D58" s="115">
        <f t="shared" si="5"/>
        <v>0.16133289432389936</v>
      </c>
      <c r="E58" s="115">
        <f t="shared" si="5"/>
        <v>-0.018173100806313902</v>
      </c>
      <c r="F58" s="115">
        <f t="shared" si="5"/>
        <v>-0.0011381225747796203</v>
      </c>
      <c r="G58" s="115">
        <f t="shared" si="5"/>
        <v>0.017034978231534284</v>
      </c>
      <c r="H58" s="115">
        <f t="shared" si="5"/>
        <v>0.16471530879896737</v>
      </c>
      <c r="I58" s="115">
        <f t="shared" si="5"/>
        <v>0.30901322489133237</v>
      </c>
      <c r="J58" s="120">
        <f t="shared" si="5"/>
        <v>0.14429791609236506</v>
      </c>
    </row>
    <row r="59" spans="1:10" ht="12.75" hidden="1" outlineLevel="1">
      <c r="A59" s="111" t="s">
        <v>603</v>
      </c>
      <c r="B59" s="114">
        <v>0.13811452442448457</v>
      </c>
      <c r="C59" s="114">
        <v>0.24191254343611496</v>
      </c>
      <c r="D59" s="115">
        <v>0.1037980190116304</v>
      </c>
      <c r="E59" s="115">
        <v>-0.0498685610340534</v>
      </c>
      <c r="F59" s="115">
        <v>-0.0481909375309573</v>
      </c>
      <c r="G59" s="115">
        <v>0.0016776235030960974</v>
      </c>
      <c r="H59" s="115">
        <v>0.18798308545853795</v>
      </c>
      <c r="I59" s="115">
        <v>0.2901034809670723</v>
      </c>
      <c r="J59" s="120">
        <v>0.10212039550853429</v>
      </c>
    </row>
    <row r="60" spans="1:10" ht="12.75" hidden="1" outlineLevel="1">
      <c r="A60" s="111" t="s">
        <v>654</v>
      </c>
      <c r="B60" s="115">
        <v>0.16687304635262099</v>
      </c>
      <c r="C60" s="114">
        <v>0.3710224283127007</v>
      </c>
      <c r="D60" s="115">
        <v>0.20414938196007973</v>
      </c>
      <c r="E60" s="115">
        <v>-0.0161599059309258</v>
      </c>
      <c r="F60" s="115">
        <v>0.028018696214837126</v>
      </c>
      <c r="G60" s="115">
        <v>0.04417860214576293</v>
      </c>
      <c r="H60" s="115">
        <v>0.18303295228354677</v>
      </c>
      <c r="I60" s="115">
        <v>0.3430037320978636</v>
      </c>
      <c r="J60" s="120">
        <v>0.15997077981431682</v>
      </c>
    </row>
    <row r="61" spans="1:10" ht="12.75" hidden="1" outlineLevel="1">
      <c r="A61" s="111" t="s">
        <v>592</v>
      </c>
      <c r="B61" s="114"/>
      <c r="C61" s="114"/>
      <c r="D61" s="115"/>
      <c r="E61" s="115"/>
      <c r="F61" s="115"/>
      <c r="G61" s="115"/>
      <c r="H61" s="115"/>
      <c r="I61" s="115"/>
      <c r="J61" s="120"/>
    </row>
    <row r="62" spans="1:10" ht="12.75" hidden="1" outlineLevel="1">
      <c r="A62" s="111" t="s">
        <v>598</v>
      </c>
      <c r="B62" s="114"/>
      <c r="C62" s="114"/>
      <c r="D62" s="115"/>
      <c r="E62" s="115"/>
      <c r="F62" s="115"/>
      <c r="G62" s="115"/>
      <c r="H62" s="115"/>
      <c r="I62" s="115"/>
      <c r="J62" s="120"/>
    </row>
    <row r="63" spans="1:10" ht="12.75" hidden="1" outlineLevel="1">
      <c r="A63" s="111" t="s">
        <v>613</v>
      </c>
      <c r="B63" s="114"/>
      <c r="C63" s="114"/>
      <c r="D63" s="115"/>
      <c r="E63" s="115"/>
      <c r="F63" s="115"/>
      <c r="G63" s="115"/>
      <c r="H63" s="115"/>
      <c r="I63" s="115"/>
      <c r="J63" s="120"/>
    </row>
    <row r="64" spans="1:10" ht="12.75" hidden="1" outlineLevel="1">
      <c r="A64" s="111" t="s">
        <v>631</v>
      </c>
      <c r="B64" s="114">
        <v>0.20440641910087104</v>
      </c>
      <c r="C64" s="114">
        <v>0.27361603137655427</v>
      </c>
      <c r="D64" s="115">
        <v>0.06920961227568323</v>
      </c>
      <c r="E64" s="115">
        <v>0.06709667488448841</v>
      </c>
      <c r="F64" s="115">
        <v>-0.01609684310430483</v>
      </c>
      <c r="G64" s="115">
        <v>-0.08319351798879324</v>
      </c>
      <c r="H64" s="115">
        <v>0.13730974421638265</v>
      </c>
      <c r="I64" s="115">
        <v>0.2897128744808591</v>
      </c>
      <c r="J64" s="120">
        <v>0.15240313026447647</v>
      </c>
    </row>
    <row r="65" spans="1:10" ht="12.75" hidden="1" outlineLevel="1">
      <c r="A65" s="111" t="s">
        <v>634</v>
      </c>
      <c r="B65" s="115">
        <v>0.07314095583723426</v>
      </c>
      <c r="C65" s="115">
        <v>0.42329362289685146</v>
      </c>
      <c r="D65" s="115">
        <v>0.3501526670596173</v>
      </c>
      <c r="E65" s="115">
        <v>-0.15670502052999946</v>
      </c>
      <c r="F65" s="115">
        <v>0.028727171581790584</v>
      </c>
      <c r="G65" s="115">
        <v>0.18543219211179007</v>
      </c>
      <c r="H65" s="115">
        <v>0.22984597636723372</v>
      </c>
      <c r="I65" s="115">
        <v>0.3945664513150609</v>
      </c>
      <c r="J65" s="120">
        <v>0.16472047494782718</v>
      </c>
    </row>
    <row r="66" spans="1:10" ht="12.75" hidden="1" outlineLevel="1">
      <c r="A66" s="111" t="s">
        <v>632</v>
      </c>
      <c r="B66" s="115"/>
      <c r="C66" s="115"/>
      <c r="D66" s="115"/>
      <c r="E66" s="115"/>
      <c r="F66" s="115"/>
      <c r="G66" s="115"/>
      <c r="H66" s="115"/>
      <c r="I66" s="115"/>
      <c r="J66" s="120"/>
    </row>
    <row r="67" spans="1:10" ht="12.75" hidden="1" outlineLevel="1">
      <c r="A67" s="111" t="s">
        <v>635</v>
      </c>
      <c r="B67" s="115">
        <v>0.053498888590263305</v>
      </c>
      <c r="C67" s="114">
        <v>0.19940325943550002</v>
      </c>
      <c r="D67" s="115">
        <v>0.14590437084523675</v>
      </c>
      <c r="E67" s="115">
        <v>-0.029708289839661915</v>
      </c>
      <c r="F67" s="115">
        <v>-0.01707041807480462</v>
      </c>
      <c r="G67" s="115">
        <v>0.012637871764857292</v>
      </c>
      <c r="H67" s="115">
        <v>0.08320717842992521</v>
      </c>
      <c r="I67" s="115">
        <v>0.21647367751030466</v>
      </c>
      <c r="J67" s="120">
        <v>0.13326649908037944</v>
      </c>
    </row>
    <row r="68" spans="1:10" ht="12.75" hidden="1" outlineLevel="1">
      <c r="A68" s="111" t="s">
        <v>344</v>
      </c>
      <c r="B68" s="114">
        <v>0.06096915100704918</v>
      </c>
      <c r="C68" s="114">
        <v>0.2247592982705336</v>
      </c>
      <c r="D68" s="115">
        <v>0.16379014726348443</v>
      </c>
      <c r="E68" s="115">
        <v>0.0008557914405322914</v>
      </c>
      <c r="F68" s="115">
        <v>-0.004628037973746612</v>
      </c>
      <c r="G68" s="115">
        <v>-0.005483829414278903</v>
      </c>
      <c r="H68" s="115">
        <v>0.06011335956651689</v>
      </c>
      <c r="I68" s="115">
        <v>0.2293873362442802</v>
      </c>
      <c r="J68" s="120">
        <v>0.1692739766777633</v>
      </c>
    </row>
    <row r="69" spans="1:10" ht="12.75" hidden="1" outlineLevel="1">
      <c r="A69" s="112" t="s">
        <v>394</v>
      </c>
      <c r="B69" s="115">
        <v>0.23362556083834896</v>
      </c>
      <c r="C69" s="115">
        <v>0.4737613497347675</v>
      </c>
      <c r="D69" s="115">
        <v>0.24013578889641857</v>
      </c>
      <c r="E69" s="115">
        <v>0.01818499272744425</v>
      </c>
      <c r="F69" s="115">
        <v>0.04254520835136493</v>
      </c>
      <c r="G69" s="115">
        <v>0.02436021562392068</v>
      </c>
      <c r="H69" s="115">
        <v>0.2154405681109047</v>
      </c>
      <c r="I69" s="115">
        <v>0.4312161413834026</v>
      </c>
      <c r="J69" s="120">
        <v>0.21577557327249788</v>
      </c>
    </row>
    <row r="70" spans="1:10" ht="12.75" hidden="1" outlineLevel="1">
      <c r="A70" s="131" t="s">
        <v>653</v>
      </c>
      <c r="B70" s="132">
        <v>0.2417091177903555</v>
      </c>
      <c r="C70" s="132">
        <v>0.25523228506939977</v>
      </c>
      <c r="D70" s="123">
        <v>0.01352316727904428</v>
      </c>
      <c r="E70" s="123">
        <v>0.020919511831664416</v>
      </c>
      <c r="F70" s="123">
        <v>-0.022409820062416236</v>
      </c>
      <c r="G70" s="123">
        <v>-0.043329331894080655</v>
      </c>
      <c r="H70" s="123">
        <v>0.2207896059586911</v>
      </c>
      <c r="I70" s="123">
        <v>0.27764210513181603</v>
      </c>
      <c r="J70" s="124">
        <v>0.05685249917312493</v>
      </c>
    </row>
    <row r="71" spans="1:10" ht="12.75" collapsed="1">
      <c r="A71" s="121"/>
      <c r="B71" s="114"/>
      <c r="C71" s="114"/>
      <c r="D71" s="115"/>
      <c r="E71" s="115"/>
      <c r="F71" s="115"/>
      <c r="G71" s="115"/>
      <c r="H71" s="115"/>
      <c r="I71" s="115"/>
      <c r="J71" s="120"/>
    </row>
  </sheetData>
  <mergeCells count="8">
    <mergeCell ref="A2:A3"/>
    <mergeCell ref="B2:D2"/>
    <mergeCell ref="E2:G2"/>
    <mergeCell ref="H2:J2"/>
    <mergeCell ref="A38:A39"/>
    <mergeCell ref="B38:D38"/>
    <mergeCell ref="E38:G38"/>
    <mergeCell ref="H38:J3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G125"/>
  <sheetViews>
    <sheetView workbookViewId="0" topLeftCell="A1">
      <pane xSplit="1" ySplit="3" topLeftCell="B5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76" sqref="G76"/>
    </sheetView>
  </sheetViews>
  <sheetFormatPr defaultColWidth="9.140625" defaultRowHeight="12.75"/>
  <cols>
    <col min="1" max="1" width="23.8515625" style="0" customWidth="1"/>
    <col min="2" max="2" width="19.421875" style="0" bestFit="1" customWidth="1"/>
    <col min="3" max="3" width="20.8515625" style="0" bestFit="1" customWidth="1"/>
    <col min="4" max="4" width="3.28125" style="0" customWidth="1"/>
    <col min="5" max="5" width="24.28125" style="0" customWidth="1"/>
    <col min="6" max="6" width="20.28125" style="0" bestFit="1" customWidth="1"/>
    <col min="7" max="7" width="27.8515625" style="0" bestFit="1" customWidth="1"/>
    <col min="8" max="16384" width="24.28125" style="0" customWidth="1"/>
  </cols>
  <sheetData>
    <row r="1" spans="1:7" ht="12.75">
      <c r="A1" s="179" t="s">
        <v>418</v>
      </c>
      <c r="B1" s="179"/>
      <c r="C1" s="179"/>
      <c r="D1" s="92"/>
      <c r="E1" s="176" t="s">
        <v>570</v>
      </c>
      <c r="F1" s="177"/>
      <c r="G1" s="178"/>
    </row>
    <row r="2" spans="1:7" ht="12.75">
      <c r="A2" s="180"/>
      <c r="B2" s="180"/>
      <c r="C2" s="180"/>
      <c r="D2" s="88"/>
      <c r="E2" s="93" t="s">
        <v>514</v>
      </c>
      <c r="F2" s="94" t="s">
        <v>533</v>
      </c>
      <c r="G2" s="95" t="s">
        <v>528</v>
      </c>
    </row>
    <row r="3" spans="1:7" ht="12.75">
      <c r="A3" s="172" t="s">
        <v>419</v>
      </c>
      <c r="B3" s="172"/>
      <c r="C3" s="172"/>
      <c r="D3" s="89"/>
      <c r="E3" s="93" t="s">
        <v>517</v>
      </c>
      <c r="F3" s="94" t="s">
        <v>485</v>
      </c>
      <c r="G3" s="95" t="s">
        <v>534</v>
      </c>
    </row>
    <row r="4" spans="1:7" ht="12.75">
      <c r="A4" s="90" t="s">
        <v>420</v>
      </c>
      <c r="B4" s="90" t="s">
        <v>421</v>
      </c>
      <c r="C4" s="90" t="s">
        <v>422</v>
      </c>
      <c r="D4" s="90"/>
      <c r="E4" s="93" t="s">
        <v>526</v>
      </c>
      <c r="F4" s="94" t="s">
        <v>536</v>
      </c>
      <c r="G4" s="95" t="s">
        <v>540</v>
      </c>
    </row>
    <row r="5" spans="1:7" ht="12.75">
      <c r="A5" s="90" t="s">
        <v>423</v>
      </c>
      <c r="B5" s="90" t="s">
        <v>424</v>
      </c>
      <c r="C5" s="90" t="s">
        <v>425</v>
      </c>
      <c r="D5" s="90"/>
      <c r="E5" s="93" t="s">
        <v>532</v>
      </c>
      <c r="F5" s="94" t="s">
        <v>571</v>
      </c>
      <c r="G5" s="95" t="s">
        <v>543</v>
      </c>
    </row>
    <row r="6" spans="1:7" ht="12.75">
      <c r="A6" s="90" t="s">
        <v>426</v>
      </c>
      <c r="B6" s="90" t="s">
        <v>427</v>
      </c>
      <c r="C6" s="90" t="s">
        <v>428</v>
      </c>
      <c r="D6" s="90"/>
      <c r="E6" s="93" t="s">
        <v>535</v>
      </c>
      <c r="F6" s="94" t="s">
        <v>448</v>
      </c>
      <c r="G6" s="95" t="s">
        <v>455</v>
      </c>
    </row>
    <row r="7" spans="1:7" ht="12.75">
      <c r="A7" s="90" t="s">
        <v>429</v>
      </c>
      <c r="B7" s="90" t="s">
        <v>430</v>
      </c>
      <c r="C7" s="90" t="s">
        <v>431</v>
      </c>
      <c r="D7" s="90"/>
      <c r="E7" s="93" t="s">
        <v>423</v>
      </c>
      <c r="F7" s="94" t="s">
        <v>441</v>
      </c>
      <c r="G7" s="95" t="s">
        <v>555</v>
      </c>
    </row>
    <row r="8" spans="1:7" ht="12.75">
      <c r="A8" s="90" t="s">
        <v>432</v>
      </c>
      <c r="B8" s="90" t="s">
        <v>433</v>
      </c>
      <c r="C8" s="90" t="s">
        <v>434</v>
      </c>
      <c r="D8" s="90"/>
      <c r="E8" s="93" t="s">
        <v>544</v>
      </c>
      <c r="F8" s="94" t="s">
        <v>542</v>
      </c>
      <c r="G8" s="95" t="s">
        <v>558</v>
      </c>
    </row>
    <row r="9" spans="1:7" ht="12.75">
      <c r="A9" s="90" t="s">
        <v>435</v>
      </c>
      <c r="B9" s="90" t="s">
        <v>436</v>
      </c>
      <c r="C9" s="90" t="s">
        <v>437</v>
      </c>
      <c r="D9" s="90"/>
      <c r="E9" s="93" t="s">
        <v>547</v>
      </c>
      <c r="F9" s="94" t="s">
        <v>545</v>
      </c>
      <c r="G9" s="95" t="s">
        <v>561</v>
      </c>
    </row>
    <row r="10" spans="1:7" ht="12.75">
      <c r="A10" s="90" t="s">
        <v>438</v>
      </c>
      <c r="B10" s="90" t="s">
        <v>439</v>
      </c>
      <c r="C10" s="90" t="s">
        <v>440</v>
      </c>
      <c r="D10" s="90"/>
      <c r="E10" s="93" t="s">
        <v>550</v>
      </c>
      <c r="F10" s="94" t="s">
        <v>548</v>
      </c>
      <c r="G10" s="95" t="s">
        <v>467</v>
      </c>
    </row>
    <row r="11" spans="1:7" ht="12.75">
      <c r="A11" s="90" t="s">
        <v>441</v>
      </c>
      <c r="B11" s="90" t="s">
        <v>442</v>
      </c>
      <c r="C11" s="90"/>
      <c r="D11" s="90"/>
      <c r="E11" s="93" t="s">
        <v>572</v>
      </c>
      <c r="F11" s="94" t="s">
        <v>551</v>
      </c>
      <c r="G11" s="95" t="s">
        <v>440</v>
      </c>
    </row>
    <row r="12" spans="1:7" ht="12.75">
      <c r="A12" s="91"/>
      <c r="B12" s="91"/>
      <c r="C12" s="91"/>
      <c r="D12" s="21"/>
      <c r="E12" s="93" t="s">
        <v>562</v>
      </c>
      <c r="F12" s="94" t="s">
        <v>554</v>
      </c>
      <c r="G12" s="95" t="s">
        <v>508</v>
      </c>
    </row>
    <row r="13" spans="1:7" ht="12.75">
      <c r="A13" s="175"/>
      <c r="B13" s="175"/>
      <c r="C13" s="175"/>
      <c r="D13" s="103"/>
      <c r="E13" s="93" t="s">
        <v>565</v>
      </c>
      <c r="F13" s="94" t="s">
        <v>563</v>
      </c>
      <c r="G13" s="95" t="s">
        <v>564</v>
      </c>
    </row>
    <row r="14" spans="1:7" ht="12.75">
      <c r="A14" s="172" t="s">
        <v>443</v>
      </c>
      <c r="B14" s="172"/>
      <c r="C14" s="172"/>
      <c r="D14" s="89"/>
      <c r="E14" s="93" t="s">
        <v>524</v>
      </c>
      <c r="F14" s="94" t="s">
        <v>433</v>
      </c>
      <c r="G14" s="95" t="s">
        <v>567</v>
      </c>
    </row>
    <row r="15" spans="1:7" ht="12.75">
      <c r="A15" s="90" t="s">
        <v>444</v>
      </c>
      <c r="B15" s="89" t="s">
        <v>445</v>
      </c>
      <c r="C15" s="90" t="s">
        <v>446</v>
      </c>
      <c r="D15" s="90"/>
      <c r="E15" s="93" t="s">
        <v>527</v>
      </c>
      <c r="F15" s="94" t="s">
        <v>521</v>
      </c>
      <c r="G15" s="95"/>
    </row>
    <row r="16" spans="1:7" ht="12.75">
      <c r="A16" s="90" t="s">
        <v>447</v>
      </c>
      <c r="B16" s="90" t="s">
        <v>448</v>
      </c>
      <c r="C16" s="90" t="s">
        <v>449</v>
      </c>
      <c r="D16" s="90"/>
      <c r="E16" s="96" t="s">
        <v>530</v>
      </c>
      <c r="F16" s="97" t="s">
        <v>569</v>
      </c>
      <c r="G16" s="98"/>
    </row>
    <row r="17" spans="1:7" ht="12.75">
      <c r="A17" s="90" t="s">
        <v>450</v>
      </c>
      <c r="B17" s="90" t="s">
        <v>451</v>
      </c>
      <c r="C17" s="90" t="s">
        <v>452</v>
      </c>
      <c r="D17" s="90"/>
      <c r="E17" s="91"/>
      <c r="F17" s="91"/>
      <c r="G17" s="91"/>
    </row>
    <row r="18" spans="1:7" ht="12.75">
      <c r="A18" s="90" t="s">
        <v>453</v>
      </c>
      <c r="B18" s="90" t="s">
        <v>454</v>
      </c>
      <c r="C18" s="90" t="s">
        <v>455</v>
      </c>
      <c r="D18" s="90"/>
      <c r="E18" s="175"/>
      <c r="F18" s="175"/>
      <c r="G18" s="175"/>
    </row>
    <row r="19" spans="1:7" ht="12.75">
      <c r="A19" s="90" t="s">
        <v>456</v>
      </c>
      <c r="B19" s="90" t="s">
        <v>457</v>
      </c>
      <c r="C19" s="90" t="s">
        <v>458</v>
      </c>
      <c r="D19" s="90"/>
      <c r="E19" s="176" t="s">
        <v>573</v>
      </c>
      <c r="F19" s="177"/>
      <c r="G19" s="178"/>
    </row>
    <row r="20" spans="1:7" ht="12.75">
      <c r="A20" s="90" t="s">
        <v>459</v>
      </c>
      <c r="B20" s="90" t="s">
        <v>460</v>
      </c>
      <c r="C20" s="90" t="s">
        <v>461</v>
      </c>
      <c r="D20" s="90"/>
      <c r="E20" s="93" t="s">
        <v>444</v>
      </c>
      <c r="F20" s="94" t="s">
        <v>488</v>
      </c>
      <c r="G20" s="95" t="s">
        <v>474</v>
      </c>
    </row>
    <row r="21" spans="1:7" ht="12.75">
      <c r="A21" s="90" t="s">
        <v>462</v>
      </c>
      <c r="B21" s="90" t="s">
        <v>463</v>
      </c>
      <c r="C21" s="90" t="s">
        <v>464</v>
      </c>
      <c r="D21" s="90"/>
      <c r="E21" s="93" t="s">
        <v>523</v>
      </c>
      <c r="F21" s="94" t="s">
        <v>515</v>
      </c>
      <c r="G21" s="95" t="s">
        <v>442</v>
      </c>
    </row>
    <row r="22" spans="1:7" ht="12.75">
      <c r="A22" s="90" t="s">
        <v>465</v>
      </c>
      <c r="B22" s="90" t="s">
        <v>466</v>
      </c>
      <c r="C22" s="90" t="s">
        <v>467</v>
      </c>
      <c r="D22" s="90"/>
      <c r="E22" s="93" t="s">
        <v>447</v>
      </c>
      <c r="F22" s="94" t="s">
        <v>432</v>
      </c>
      <c r="G22" s="95" t="s">
        <v>422</v>
      </c>
    </row>
    <row r="23" spans="1:7" ht="12.75">
      <c r="A23" s="173"/>
      <c r="B23" s="173"/>
      <c r="C23" s="173"/>
      <c r="D23" s="21"/>
      <c r="E23" s="93" t="s">
        <v>450</v>
      </c>
      <c r="F23" s="94" t="s">
        <v>509</v>
      </c>
      <c r="G23" s="99" t="s">
        <v>531</v>
      </c>
    </row>
    <row r="24" spans="1:7" ht="12.75">
      <c r="A24" s="174"/>
      <c r="B24" s="174"/>
      <c r="C24" s="174"/>
      <c r="E24" s="100" t="s">
        <v>574</v>
      </c>
      <c r="F24" s="94" t="s">
        <v>511</v>
      </c>
      <c r="G24" s="99" t="s">
        <v>575</v>
      </c>
    </row>
    <row r="25" spans="1:7" ht="12.75">
      <c r="A25" s="172" t="s">
        <v>468</v>
      </c>
      <c r="B25" s="172"/>
      <c r="C25" s="172"/>
      <c r="D25" s="89"/>
      <c r="E25" s="93" t="s">
        <v>520</v>
      </c>
      <c r="F25" s="94" t="s">
        <v>501</v>
      </c>
      <c r="G25" s="95" t="s">
        <v>519</v>
      </c>
    </row>
    <row r="26" spans="1:7" ht="12.75">
      <c r="A26" s="90" t="s">
        <v>469</v>
      </c>
      <c r="B26" s="90" t="s">
        <v>470</v>
      </c>
      <c r="C26" s="90" t="s">
        <v>471</v>
      </c>
      <c r="D26" s="90"/>
      <c r="E26" s="93" t="s">
        <v>475</v>
      </c>
      <c r="F26" s="94" t="s">
        <v>435</v>
      </c>
      <c r="G26" s="95" t="s">
        <v>549</v>
      </c>
    </row>
    <row r="27" spans="1:7" ht="12.75">
      <c r="A27" s="90" t="s">
        <v>472</v>
      </c>
      <c r="B27" s="90" t="s">
        <v>473</v>
      </c>
      <c r="C27" s="90" t="s">
        <v>474</v>
      </c>
      <c r="D27" s="90"/>
      <c r="E27" s="93" t="s">
        <v>538</v>
      </c>
      <c r="F27" s="101" t="s">
        <v>576</v>
      </c>
      <c r="G27" s="95" t="s">
        <v>552</v>
      </c>
    </row>
    <row r="28" spans="1:7" ht="12.75">
      <c r="A28" s="90" t="s">
        <v>475</v>
      </c>
      <c r="B28" s="90" t="s">
        <v>476</v>
      </c>
      <c r="C28" s="90" t="s">
        <v>477</v>
      </c>
      <c r="D28" s="90"/>
      <c r="E28" s="93" t="s">
        <v>541</v>
      </c>
      <c r="F28" s="94" t="s">
        <v>539</v>
      </c>
      <c r="G28" s="95" t="s">
        <v>512</v>
      </c>
    </row>
    <row r="29" spans="1:7" ht="12.75">
      <c r="A29" s="90" t="s">
        <v>478</v>
      </c>
      <c r="B29" s="90" t="s">
        <v>479</v>
      </c>
      <c r="C29" s="90" t="s">
        <v>480</v>
      </c>
      <c r="D29" s="90"/>
      <c r="E29" s="93" t="s">
        <v>426</v>
      </c>
      <c r="F29" s="94" t="s">
        <v>518</v>
      </c>
      <c r="G29" s="95" t="s">
        <v>428</v>
      </c>
    </row>
    <row r="30" spans="1:7" ht="12.75">
      <c r="A30" s="90" t="s">
        <v>481</v>
      </c>
      <c r="B30" s="90" t="s">
        <v>482</v>
      </c>
      <c r="C30" s="90" t="s">
        <v>483</v>
      </c>
      <c r="D30" s="90"/>
      <c r="E30" s="93" t="s">
        <v>577</v>
      </c>
      <c r="F30" s="94" t="s">
        <v>424</v>
      </c>
      <c r="G30" s="95" t="s">
        <v>431</v>
      </c>
    </row>
    <row r="31" spans="1:7" ht="25.5">
      <c r="A31" s="90" t="s">
        <v>484</v>
      </c>
      <c r="B31" s="90" t="s">
        <v>485</v>
      </c>
      <c r="C31" s="90" t="s">
        <v>486</v>
      </c>
      <c r="D31" s="90"/>
      <c r="E31" s="100" t="s">
        <v>559</v>
      </c>
      <c r="F31" s="94" t="s">
        <v>578</v>
      </c>
      <c r="G31" s="95" t="s">
        <v>434</v>
      </c>
    </row>
    <row r="32" spans="1:7" ht="12.75">
      <c r="A32" s="90" t="s">
        <v>487</v>
      </c>
      <c r="B32" s="90" t="s">
        <v>488</v>
      </c>
      <c r="C32" s="90" t="s">
        <v>489</v>
      </c>
      <c r="D32" s="90"/>
      <c r="E32" s="93" t="s">
        <v>503</v>
      </c>
      <c r="F32" s="94" t="s">
        <v>460</v>
      </c>
      <c r="G32" s="95" t="s">
        <v>502</v>
      </c>
    </row>
    <row r="33" spans="1:7" ht="12.75">
      <c r="A33" s="90" t="s">
        <v>490</v>
      </c>
      <c r="B33" s="90" t="s">
        <v>491</v>
      </c>
      <c r="C33" s="90" t="s">
        <v>492</v>
      </c>
      <c r="D33" s="90"/>
      <c r="E33" s="93" t="s">
        <v>470</v>
      </c>
      <c r="F33" s="94" t="s">
        <v>430</v>
      </c>
      <c r="G33" s="95" t="s">
        <v>461</v>
      </c>
    </row>
    <row r="34" spans="1:7" ht="12.75">
      <c r="A34" s="90" t="s">
        <v>493</v>
      </c>
      <c r="B34" s="90" t="s">
        <v>494</v>
      </c>
      <c r="C34" s="90" t="s">
        <v>495</v>
      </c>
      <c r="D34" s="90"/>
      <c r="E34" s="93" t="s">
        <v>506</v>
      </c>
      <c r="F34" s="94" t="s">
        <v>510</v>
      </c>
      <c r="G34" s="95" t="s">
        <v>464</v>
      </c>
    </row>
    <row r="35" spans="1:7" ht="12.75">
      <c r="A35" s="90" t="s">
        <v>496</v>
      </c>
      <c r="B35" s="90" t="s">
        <v>497</v>
      </c>
      <c r="C35" s="90" t="s">
        <v>498</v>
      </c>
      <c r="D35" s="90"/>
      <c r="E35" s="93" t="s">
        <v>473</v>
      </c>
      <c r="F35" s="94" t="s">
        <v>497</v>
      </c>
      <c r="G35" s="95" t="s">
        <v>579</v>
      </c>
    </row>
    <row r="36" spans="1:7" ht="12.75">
      <c r="A36" s="91"/>
      <c r="B36" s="91"/>
      <c r="C36" s="91"/>
      <c r="D36" s="21"/>
      <c r="E36" s="93" t="s">
        <v>462</v>
      </c>
      <c r="F36" s="101" t="s">
        <v>580</v>
      </c>
      <c r="G36" s="95" t="s">
        <v>505</v>
      </c>
    </row>
    <row r="37" spans="1:7" ht="12.75">
      <c r="A37" s="175"/>
      <c r="B37" s="175"/>
      <c r="C37" s="175"/>
      <c r="D37" s="103"/>
      <c r="E37" s="93" t="s">
        <v>479</v>
      </c>
      <c r="F37" s="101" t="s">
        <v>581</v>
      </c>
      <c r="G37" s="95"/>
    </row>
    <row r="38" spans="1:7" ht="12.75">
      <c r="A38" s="172" t="s">
        <v>499</v>
      </c>
      <c r="B38" s="172"/>
      <c r="C38" s="172"/>
      <c r="D38" s="89"/>
      <c r="E38" s="96" t="s">
        <v>482</v>
      </c>
      <c r="F38" s="102" t="s">
        <v>582</v>
      </c>
      <c r="G38" s="98"/>
    </row>
    <row r="39" spans="1:7" ht="12.75">
      <c r="A39" s="90" t="s">
        <v>500</v>
      </c>
      <c r="B39" s="90" t="s">
        <v>501</v>
      </c>
      <c r="C39" s="90" t="s">
        <v>502</v>
      </c>
      <c r="D39" s="90"/>
      <c r="E39" s="173"/>
      <c r="F39" s="173"/>
      <c r="G39" s="173"/>
    </row>
    <row r="40" spans="1:7" ht="12.75">
      <c r="A40" s="90" t="s">
        <v>503</v>
      </c>
      <c r="B40" s="90" t="s">
        <v>504</v>
      </c>
      <c r="C40" s="90" t="s">
        <v>505</v>
      </c>
      <c r="D40" s="90"/>
      <c r="E40" s="174"/>
      <c r="F40" s="174"/>
      <c r="G40" s="174"/>
    </row>
    <row r="41" spans="1:7" ht="12.75">
      <c r="A41" s="90" t="s">
        <v>506</v>
      </c>
      <c r="B41" s="90" t="s">
        <v>507</v>
      </c>
      <c r="C41" s="90" t="s">
        <v>508</v>
      </c>
      <c r="D41" s="90"/>
      <c r="E41" s="176" t="s">
        <v>583</v>
      </c>
      <c r="F41" s="177"/>
      <c r="G41" s="178"/>
    </row>
    <row r="42" spans="1:7" ht="12.75">
      <c r="A42" s="90" t="s">
        <v>509</v>
      </c>
      <c r="B42" s="90" t="s">
        <v>510</v>
      </c>
      <c r="C42" s="90"/>
      <c r="D42" s="90"/>
      <c r="E42" s="100" t="s">
        <v>584</v>
      </c>
      <c r="F42" s="94" t="s">
        <v>476</v>
      </c>
      <c r="G42" s="99" t="s">
        <v>585</v>
      </c>
    </row>
    <row r="43" spans="1:7" ht="12.75">
      <c r="A43" s="90" t="s">
        <v>511</v>
      </c>
      <c r="B43" s="90" t="s">
        <v>512</v>
      </c>
      <c r="C43" s="90" t="s">
        <v>498</v>
      </c>
      <c r="D43" s="90"/>
      <c r="E43" s="93" t="s">
        <v>420</v>
      </c>
      <c r="F43" s="94" t="s">
        <v>491</v>
      </c>
      <c r="G43" s="95" t="s">
        <v>466</v>
      </c>
    </row>
    <row r="44" spans="1:7" ht="12.75">
      <c r="A44" s="173"/>
      <c r="B44" s="173"/>
      <c r="C44" s="173"/>
      <c r="D44" s="21"/>
      <c r="E44" s="93" t="s">
        <v>469</v>
      </c>
      <c r="F44" s="94" t="s">
        <v>465</v>
      </c>
      <c r="G44" s="95" t="s">
        <v>446</v>
      </c>
    </row>
    <row r="45" spans="1:7" ht="12.75">
      <c r="A45" s="174"/>
      <c r="B45" s="174"/>
      <c r="C45" s="174"/>
      <c r="E45" s="93" t="s">
        <v>453</v>
      </c>
      <c r="F45" s="94" t="s">
        <v>451</v>
      </c>
      <c r="G45" s="95" t="s">
        <v>449</v>
      </c>
    </row>
    <row r="46" spans="1:7" ht="25.5">
      <c r="A46" s="172" t="s">
        <v>513</v>
      </c>
      <c r="B46" s="172"/>
      <c r="C46" s="172"/>
      <c r="D46" s="89"/>
      <c r="E46" s="100" t="s">
        <v>586</v>
      </c>
      <c r="F46" s="94" t="s">
        <v>504</v>
      </c>
      <c r="G46" s="95" t="s">
        <v>452</v>
      </c>
    </row>
    <row r="47" spans="1:7" ht="12.75">
      <c r="A47" s="90" t="s">
        <v>514</v>
      </c>
      <c r="B47" s="90" t="s">
        <v>515</v>
      </c>
      <c r="C47" s="90" t="s">
        <v>516</v>
      </c>
      <c r="D47" s="90"/>
      <c r="E47" s="93" t="s">
        <v>529</v>
      </c>
      <c r="F47" s="94" t="s">
        <v>507</v>
      </c>
      <c r="G47" s="95" t="s">
        <v>537</v>
      </c>
    </row>
    <row r="48" spans="1:7" ht="12.75">
      <c r="A48" s="90" t="s">
        <v>517</v>
      </c>
      <c r="B48" s="90" t="s">
        <v>518</v>
      </c>
      <c r="C48" s="90" t="s">
        <v>519</v>
      </c>
      <c r="D48" s="90"/>
      <c r="E48" s="93" t="s">
        <v>478</v>
      </c>
      <c r="F48" s="94" t="s">
        <v>454</v>
      </c>
      <c r="G48" s="95" t="s">
        <v>546</v>
      </c>
    </row>
    <row r="49" spans="1:7" ht="12.75">
      <c r="A49" s="90" t="s">
        <v>520</v>
      </c>
      <c r="B49" s="90" t="s">
        <v>521</v>
      </c>
      <c r="C49" s="90" t="s">
        <v>498</v>
      </c>
      <c r="D49" s="90"/>
      <c r="E49" s="93" t="s">
        <v>459</v>
      </c>
      <c r="F49" s="101" t="s">
        <v>587</v>
      </c>
      <c r="G49" s="95" t="s">
        <v>480</v>
      </c>
    </row>
    <row r="50" spans="1:7" ht="12.75">
      <c r="A50" s="91"/>
      <c r="B50" s="91"/>
      <c r="C50" s="91"/>
      <c r="D50" s="21"/>
      <c r="E50" s="93" t="s">
        <v>481</v>
      </c>
      <c r="F50" s="94" t="s">
        <v>421</v>
      </c>
      <c r="G50" s="95" t="s">
        <v>483</v>
      </c>
    </row>
    <row r="51" spans="1:7" ht="12.75">
      <c r="A51" s="175"/>
      <c r="B51" s="175"/>
      <c r="C51" s="175"/>
      <c r="D51" s="103"/>
      <c r="E51" s="100" t="s">
        <v>484</v>
      </c>
      <c r="F51" s="94" t="s">
        <v>557</v>
      </c>
      <c r="G51" s="95" t="s">
        <v>486</v>
      </c>
    </row>
    <row r="52" spans="1:7" ht="12.75">
      <c r="A52" s="172" t="s">
        <v>522</v>
      </c>
      <c r="B52" s="172"/>
      <c r="C52" s="172"/>
      <c r="D52" s="89"/>
      <c r="E52" s="93" t="s">
        <v>487</v>
      </c>
      <c r="F52" s="94" t="s">
        <v>560</v>
      </c>
      <c r="G52" s="95" t="s">
        <v>489</v>
      </c>
    </row>
    <row r="53" spans="1:7" ht="12.75">
      <c r="A53" s="90" t="s">
        <v>523</v>
      </c>
      <c r="B53" s="90" t="s">
        <v>524</v>
      </c>
      <c r="C53" s="90" t="s">
        <v>525</v>
      </c>
      <c r="D53" s="90"/>
      <c r="E53" s="93" t="s">
        <v>490</v>
      </c>
      <c r="F53" s="94" t="s">
        <v>494</v>
      </c>
      <c r="G53" s="95" t="s">
        <v>458</v>
      </c>
    </row>
    <row r="54" spans="1:7" ht="12.75">
      <c r="A54" s="90" t="s">
        <v>526</v>
      </c>
      <c r="B54" s="90" t="s">
        <v>527</v>
      </c>
      <c r="C54" s="90" t="s">
        <v>528</v>
      </c>
      <c r="D54" s="90"/>
      <c r="E54" s="93" t="s">
        <v>493</v>
      </c>
      <c r="F54" s="94" t="s">
        <v>463</v>
      </c>
      <c r="G54" s="95" t="s">
        <v>492</v>
      </c>
    </row>
    <row r="55" spans="1:7" ht="12.75">
      <c r="A55" s="90" t="s">
        <v>529</v>
      </c>
      <c r="B55" s="90" t="s">
        <v>530</v>
      </c>
      <c r="C55" s="90" t="s">
        <v>531</v>
      </c>
      <c r="D55" s="90"/>
      <c r="E55" s="100" t="s">
        <v>588</v>
      </c>
      <c r="F55" s="101" t="s">
        <v>589</v>
      </c>
      <c r="G55" s="95" t="s">
        <v>495</v>
      </c>
    </row>
    <row r="56" spans="1:7" ht="12.75">
      <c r="A56" s="90" t="s">
        <v>532</v>
      </c>
      <c r="B56" s="90" t="s">
        <v>533</v>
      </c>
      <c r="C56" s="90" t="s">
        <v>534</v>
      </c>
      <c r="D56" s="90"/>
      <c r="E56" s="93" t="s">
        <v>429</v>
      </c>
      <c r="F56" s="94" t="s">
        <v>436</v>
      </c>
      <c r="G56" s="99"/>
    </row>
    <row r="57" spans="1:7" ht="12.75">
      <c r="A57" s="90" t="s">
        <v>535</v>
      </c>
      <c r="B57" s="90" t="s">
        <v>536</v>
      </c>
      <c r="C57" s="90" t="s">
        <v>537</v>
      </c>
      <c r="D57" s="90"/>
      <c r="E57" s="96" t="s">
        <v>568</v>
      </c>
      <c r="F57" s="97" t="s">
        <v>471</v>
      </c>
      <c r="G57" s="98"/>
    </row>
    <row r="58" spans="1:7" ht="12.75">
      <c r="A58" s="90" t="s">
        <v>538</v>
      </c>
      <c r="B58" s="90" t="s">
        <v>539</v>
      </c>
      <c r="C58" s="90" t="s">
        <v>540</v>
      </c>
      <c r="D58" s="90"/>
      <c r="E58" s="173"/>
      <c r="F58" s="173"/>
      <c r="G58" s="173"/>
    </row>
    <row r="59" spans="1:7" ht="12.75">
      <c r="A59" s="90" t="s">
        <v>541</v>
      </c>
      <c r="B59" s="90" t="s">
        <v>542</v>
      </c>
      <c r="C59" s="90" t="s">
        <v>543</v>
      </c>
      <c r="D59" s="90"/>
      <c r="E59" s="174"/>
      <c r="F59" s="174"/>
      <c r="G59" s="174"/>
    </row>
    <row r="60" spans="1:7" ht="12.75">
      <c r="A60" s="90" t="s">
        <v>544</v>
      </c>
      <c r="B60" s="90" t="s">
        <v>545</v>
      </c>
      <c r="C60" s="90" t="s">
        <v>546</v>
      </c>
      <c r="D60" s="90"/>
      <c r="E60" s="176" t="s">
        <v>590</v>
      </c>
      <c r="F60" s="177"/>
      <c r="G60" s="178"/>
    </row>
    <row r="61" spans="1:7" ht="12.75">
      <c r="A61" s="90" t="s">
        <v>547</v>
      </c>
      <c r="B61" s="90" t="s">
        <v>548</v>
      </c>
      <c r="C61" s="90" t="s">
        <v>549</v>
      </c>
      <c r="D61" s="90"/>
      <c r="E61" s="93" t="s">
        <v>591</v>
      </c>
      <c r="F61" s="94" t="s">
        <v>592</v>
      </c>
      <c r="G61" s="95" t="s">
        <v>593</v>
      </c>
    </row>
    <row r="62" spans="1:7" ht="12.75">
      <c r="A62" s="90" t="s">
        <v>550</v>
      </c>
      <c r="B62" s="90" t="s">
        <v>551</v>
      </c>
      <c r="C62" s="90" t="s">
        <v>552</v>
      </c>
      <c r="D62" s="90"/>
      <c r="E62" s="93" t="s">
        <v>594</v>
      </c>
      <c r="F62" s="94" t="s">
        <v>595</v>
      </c>
      <c r="G62" s="95" t="s">
        <v>596</v>
      </c>
    </row>
    <row r="63" spans="1:7" ht="12.75">
      <c r="A63" s="90" t="s">
        <v>553</v>
      </c>
      <c r="B63" s="90" t="s">
        <v>554</v>
      </c>
      <c r="C63" s="90" t="s">
        <v>555</v>
      </c>
      <c r="D63" s="90"/>
      <c r="E63" s="93" t="s">
        <v>597</v>
      </c>
      <c r="F63" s="94" t="s">
        <v>598</v>
      </c>
      <c r="G63" s="95" t="s">
        <v>599</v>
      </c>
    </row>
    <row r="64" spans="1:7" ht="12.75">
      <c r="A64" s="90" t="s">
        <v>556</v>
      </c>
      <c r="B64" s="90" t="s">
        <v>557</v>
      </c>
      <c r="C64" s="90" t="s">
        <v>558</v>
      </c>
      <c r="D64" s="90"/>
      <c r="E64" s="93" t="s">
        <v>600</v>
      </c>
      <c r="F64" s="94" t="s">
        <v>601</v>
      </c>
      <c r="G64" s="95" t="s">
        <v>602</v>
      </c>
    </row>
    <row r="65" spans="1:7" ht="12.75">
      <c r="A65" s="90" t="s">
        <v>559</v>
      </c>
      <c r="B65" s="90" t="s">
        <v>560</v>
      </c>
      <c r="C65" s="90" t="s">
        <v>561</v>
      </c>
      <c r="D65" s="90"/>
      <c r="E65" s="93" t="s">
        <v>603</v>
      </c>
      <c r="F65" s="94" t="s">
        <v>604</v>
      </c>
      <c r="G65" s="95" t="s">
        <v>605</v>
      </c>
    </row>
    <row r="66" spans="1:7" ht="12.75">
      <c r="A66" s="90" t="s">
        <v>562</v>
      </c>
      <c r="B66" s="90" t="s">
        <v>563</v>
      </c>
      <c r="C66" s="90" t="s">
        <v>564</v>
      </c>
      <c r="D66" s="90"/>
      <c r="E66" s="93" t="s">
        <v>606</v>
      </c>
      <c r="F66" s="94" t="s">
        <v>607</v>
      </c>
      <c r="G66" s="95" t="s">
        <v>608</v>
      </c>
    </row>
    <row r="67" spans="1:7" ht="12.75">
      <c r="A67" s="90" t="s">
        <v>565</v>
      </c>
      <c r="B67" s="90" t="s">
        <v>566</v>
      </c>
      <c r="C67" s="90" t="s">
        <v>567</v>
      </c>
      <c r="D67" s="90"/>
      <c r="E67" s="93" t="s">
        <v>609</v>
      </c>
      <c r="F67" s="94" t="s">
        <v>610</v>
      </c>
      <c r="G67" s="95" t="s">
        <v>611</v>
      </c>
    </row>
    <row r="68" spans="1:7" ht="12.75">
      <c r="A68" s="90" t="s">
        <v>568</v>
      </c>
      <c r="B68" s="90" t="s">
        <v>569</v>
      </c>
      <c r="C68" s="90"/>
      <c r="D68" s="90"/>
      <c r="E68" s="93" t="s">
        <v>612</v>
      </c>
      <c r="F68" s="94" t="s">
        <v>613</v>
      </c>
      <c r="G68" s="95" t="s">
        <v>614</v>
      </c>
    </row>
    <row r="69" spans="1:7" ht="12.75">
      <c r="A69" s="91"/>
      <c r="B69" s="91"/>
      <c r="C69" s="91"/>
      <c r="D69" s="21"/>
      <c r="E69" s="93" t="s">
        <v>615</v>
      </c>
      <c r="F69" s="94" t="s">
        <v>616</v>
      </c>
      <c r="G69" s="95" t="s">
        <v>617</v>
      </c>
    </row>
    <row r="70" spans="1:7" ht="12.75">
      <c r="A70" s="175"/>
      <c r="B70" s="175"/>
      <c r="C70" s="175"/>
      <c r="D70" s="103"/>
      <c r="E70" s="93" t="s">
        <v>618</v>
      </c>
      <c r="F70" s="94" t="s">
        <v>619</v>
      </c>
      <c r="G70" s="95" t="s">
        <v>620</v>
      </c>
    </row>
    <row r="71" spans="1:7" ht="12.75">
      <c r="A71" s="172" t="s">
        <v>659</v>
      </c>
      <c r="B71" s="172"/>
      <c r="C71" s="172"/>
      <c r="D71" s="89"/>
      <c r="E71" s="93" t="s">
        <v>621</v>
      </c>
      <c r="F71" s="94" t="s">
        <v>622</v>
      </c>
      <c r="G71" s="95" t="s">
        <v>623</v>
      </c>
    </row>
    <row r="72" spans="1:7" ht="12.75">
      <c r="A72" s="90" t="s">
        <v>514</v>
      </c>
      <c r="B72" s="90" t="s">
        <v>482</v>
      </c>
      <c r="C72" s="90" t="s">
        <v>525</v>
      </c>
      <c r="D72" s="90"/>
      <c r="E72" s="93" t="s">
        <v>624</v>
      </c>
      <c r="F72" s="94" t="s">
        <v>625</v>
      </c>
      <c r="G72" s="95" t="s">
        <v>626</v>
      </c>
    </row>
    <row r="73" spans="1:7" ht="12.75">
      <c r="A73" s="90" t="s">
        <v>523</v>
      </c>
      <c r="B73" s="90" t="s">
        <v>485</v>
      </c>
      <c r="C73" s="90" t="s">
        <v>528</v>
      </c>
      <c r="D73" s="90"/>
      <c r="E73" s="93" t="s">
        <v>627</v>
      </c>
      <c r="F73" s="94" t="s">
        <v>628</v>
      </c>
      <c r="G73" s="95" t="s">
        <v>629</v>
      </c>
    </row>
    <row r="74" spans="1:7" ht="12.75">
      <c r="A74" s="90" t="s">
        <v>517</v>
      </c>
      <c r="B74" s="90" t="s">
        <v>488</v>
      </c>
      <c r="C74" s="90" t="s">
        <v>422</v>
      </c>
      <c r="D74" s="90"/>
      <c r="E74" s="93" t="s">
        <v>630</v>
      </c>
      <c r="F74" s="94" t="s">
        <v>631</v>
      </c>
      <c r="G74" s="95" t="s">
        <v>632</v>
      </c>
    </row>
    <row r="75" spans="1:7" ht="12.75">
      <c r="A75" s="90" t="s">
        <v>526</v>
      </c>
      <c r="B75" s="90" t="s">
        <v>536</v>
      </c>
      <c r="C75" s="90" t="s">
        <v>531</v>
      </c>
      <c r="D75" s="90"/>
      <c r="E75" s="100" t="s">
        <v>633</v>
      </c>
      <c r="F75" s="94" t="s">
        <v>634</v>
      </c>
      <c r="G75" s="95" t="s">
        <v>635</v>
      </c>
    </row>
    <row r="76" spans="1:7" ht="12.75">
      <c r="A76" s="90" t="s">
        <v>520</v>
      </c>
      <c r="B76" s="90" t="s">
        <v>435</v>
      </c>
      <c r="C76" s="90" t="s">
        <v>534</v>
      </c>
      <c r="D76" s="90"/>
      <c r="E76" s="93" t="s">
        <v>636</v>
      </c>
      <c r="F76" s="94" t="s">
        <v>637</v>
      </c>
      <c r="G76" s="95" t="s">
        <v>638</v>
      </c>
    </row>
    <row r="77" spans="1:7" ht="12.75">
      <c r="A77" s="90" t="s">
        <v>532</v>
      </c>
      <c r="B77" s="89" t="s">
        <v>576</v>
      </c>
      <c r="C77" s="90" t="s">
        <v>540</v>
      </c>
      <c r="D77" s="90"/>
      <c r="E77" s="93" t="s">
        <v>639</v>
      </c>
      <c r="F77" s="94" t="s">
        <v>640</v>
      </c>
      <c r="G77" s="95" t="s">
        <v>641</v>
      </c>
    </row>
    <row r="78" spans="1:7" ht="12.75">
      <c r="A78" s="90" t="s">
        <v>535</v>
      </c>
      <c r="B78" s="90" t="s">
        <v>448</v>
      </c>
      <c r="C78" s="90" t="s">
        <v>425</v>
      </c>
      <c r="D78" s="90"/>
      <c r="E78" s="93" t="s">
        <v>642</v>
      </c>
      <c r="F78" s="94" t="s">
        <v>643</v>
      </c>
      <c r="G78" s="95" t="s">
        <v>644</v>
      </c>
    </row>
    <row r="79" spans="1:7" ht="12.75">
      <c r="A79" s="90" t="s">
        <v>423</v>
      </c>
      <c r="B79" s="90" t="s">
        <v>441</v>
      </c>
      <c r="C79" s="90" t="s">
        <v>543</v>
      </c>
      <c r="D79" s="90"/>
      <c r="E79" s="93" t="s">
        <v>645</v>
      </c>
      <c r="F79" s="94" t="s">
        <v>646</v>
      </c>
      <c r="G79" s="95" t="s">
        <v>647</v>
      </c>
    </row>
    <row r="80" spans="1:7" ht="12.75">
      <c r="A80" s="90" t="s">
        <v>538</v>
      </c>
      <c r="B80" s="90" t="s">
        <v>539</v>
      </c>
      <c r="C80" s="90" t="s">
        <v>519</v>
      </c>
      <c r="D80" s="90"/>
      <c r="E80" s="93" t="s">
        <v>648</v>
      </c>
      <c r="F80" s="94" t="s">
        <v>649</v>
      </c>
      <c r="G80" s="95" t="s">
        <v>650</v>
      </c>
    </row>
    <row r="81" spans="1:7" ht="12.75">
      <c r="A81" s="90" t="s">
        <v>544</v>
      </c>
      <c r="B81" s="90" t="s">
        <v>542</v>
      </c>
      <c r="C81" s="90" t="s">
        <v>549</v>
      </c>
      <c r="D81" s="90"/>
      <c r="E81" s="93" t="s">
        <v>651</v>
      </c>
      <c r="F81" s="94" t="s">
        <v>652</v>
      </c>
      <c r="G81" s="95" t="s">
        <v>653</v>
      </c>
    </row>
    <row r="82" spans="1:7" ht="12.75">
      <c r="A82" s="90" t="s">
        <v>547</v>
      </c>
      <c r="B82" s="90" t="s">
        <v>545</v>
      </c>
      <c r="C82" s="90" t="s">
        <v>455</v>
      </c>
      <c r="D82" s="90"/>
      <c r="E82" s="96" t="s">
        <v>654</v>
      </c>
      <c r="F82" s="97" t="s">
        <v>655</v>
      </c>
      <c r="G82" s="98" t="s">
        <v>656</v>
      </c>
    </row>
    <row r="83" spans="1:7" ht="12.75">
      <c r="A83" s="90" t="s">
        <v>550</v>
      </c>
      <c r="B83" s="90" t="s">
        <v>548</v>
      </c>
      <c r="C83" s="90" t="s">
        <v>555</v>
      </c>
      <c r="D83" s="90"/>
      <c r="E83" s="173"/>
      <c r="F83" s="173"/>
      <c r="G83" s="173"/>
    </row>
    <row r="84" spans="1:7" ht="12.75">
      <c r="A84" s="90" t="s">
        <v>553</v>
      </c>
      <c r="B84" s="90" t="s">
        <v>518</v>
      </c>
      <c r="C84" s="90" t="s">
        <v>431</v>
      </c>
      <c r="D84" s="90"/>
      <c r="E84" s="174"/>
      <c r="F84" s="174"/>
      <c r="G84" s="174"/>
    </row>
    <row r="85" spans="1:7" ht="12.75">
      <c r="A85" s="90" t="s">
        <v>577</v>
      </c>
      <c r="B85" s="90" t="s">
        <v>551</v>
      </c>
      <c r="C85" s="90" t="s">
        <v>558</v>
      </c>
      <c r="D85" s="90"/>
      <c r="E85" s="176" t="s">
        <v>657</v>
      </c>
      <c r="F85" s="177"/>
      <c r="G85" s="178"/>
    </row>
    <row r="86" spans="1:7" ht="12.75">
      <c r="A86" s="90" t="s">
        <v>559</v>
      </c>
      <c r="B86" s="90" t="s">
        <v>554</v>
      </c>
      <c r="C86" s="90" t="s">
        <v>434</v>
      </c>
      <c r="D86" s="90"/>
      <c r="E86" s="93" t="s">
        <v>600</v>
      </c>
      <c r="F86" s="94" t="s">
        <v>601</v>
      </c>
      <c r="G86" s="95" t="s">
        <v>599</v>
      </c>
    </row>
    <row r="87" spans="1:7" ht="12.75">
      <c r="A87" s="90" t="s">
        <v>503</v>
      </c>
      <c r="B87" s="90" t="s">
        <v>460</v>
      </c>
      <c r="C87" s="90" t="s">
        <v>561</v>
      </c>
      <c r="D87" s="90"/>
      <c r="E87" s="93" t="s">
        <v>603</v>
      </c>
      <c r="F87" s="94" t="s">
        <v>613</v>
      </c>
      <c r="G87" s="95" t="s">
        <v>605</v>
      </c>
    </row>
    <row r="88" spans="1:7" ht="12.75">
      <c r="A88" s="90" t="s">
        <v>562</v>
      </c>
      <c r="B88" s="90" t="s">
        <v>430</v>
      </c>
      <c r="C88" s="90" t="s">
        <v>437</v>
      </c>
      <c r="D88" s="90"/>
      <c r="E88" s="93" t="s">
        <v>615</v>
      </c>
      <c r="F88" s="94" t="s">
        <v>616</v>
      </c>
      <c r="G88" s="95" t="s">
        <v>611</v>
      </c>
    </row>
    <row r="89" spans="1:7" ht="12.75">
      <c r="A89" s="90" t="s">
        <v>565</v>
      </c>
      <c r="B89" s="90" t="s">
        <v>563</v>
      </c>
      <c r="C89" s="90" t="s">
        <v>440</v>
      </c>
      <c r="D89" s="90"/>
      <c r="E89" s="93" t="s">
        <v>624</v>
      </c>
      <c r="F89" s="94" t="s">
        <v>658</v>
      </c>
      <c r="G89" s="95" t="s">
        <v>629</v>
      </c>
    </row>
    <row r="90" spans="1:7" ht="12.75">
      <c r="A90" s="90" t="s">
        <v>524</v>
      </c>
      <c r="B90" s="90" t="s">
        <v>433</v>
      </c>
      <c r="C90" s="90" t="s">
        <v>508</v>
      </c>
      <c r="D90" s="90"/>
      <c r="E90" s="93" t="s">
        <v>639</v>
      </c>
      <c r="F90" s="94" t="s">
        <v>628</v>
      </c>
      <c r="G90" s="95" t="s">
        <v>635</v>
      </c>
    </row>
    <row r="91" spans="1:7" ht="12.75">
      <c r="A91" s="90" t="s">
        <v>527</v>
      </c>
      <c r="B91" s="90" t="s">
        <v>521</v>
      </c>
      <c r="C91" s="90" t="s">
        <v>564</v>
      </c>
      <c r="D91" s="90"/>
      <c r="E91" s="93" t="s">
        <v>642</v>
      </c>
      <c r="F91" s="94" t="s">
        <v>631</v>
      </c>
      <c r="G91" s="95" t="s">
        <v>638</v>
      </c>
    </row>
    <row r="92" spans="1:7" ht="12.75">
      <c r="A92" s="90" t="s">
        <v>530</v>
      </c>
      <c r="B92" s="90" t="s">
        <v>497</v>
      </c>
      <c r="C92" s="90"/>
      <c r="D92" s="90"/>
      <c r="E92" s="93" t="s">
        <v>654</v>
      </c>
      <c r="F92" s="94" t="s">
        <v>634</v>
      </c>
      <c r="G92" s="95" t="s">
        <v>641</v>
      </c>
    </row>
    <row r="93" spans="1:7" ht="12.75">
      <c r="A93" s="90" t="s">
        <v>533</v>
      </c>
      <c r="B93" s="90" t="s">
        <v>569</v>
      </c>
      <c r="C93" s="90"/>
      <c r="D93" s="90"/>
      <c r="E93" s="93" t="s">
        <v>592</v>
      </c>
      <c r="F93" s="94" t="s">
        <v>643</v>
      </c>
      <c r="G93" s="95" t="s">
        <v>650</v>
      </c>
    </row>
    <row r="94" spans="1:7" ht="12.75">
      <c r="A94" s="173"/>
      <c r="B94" s="173"/>
      <c r="C94" s="173"/>
      <c r="D94" s="21"/>
      <c r="E94" s="96" t="s">
        <v>598</v>
      </c>
      <c r="F94" s="97" t="s">
        <v>655</v>
      </c>
      <c r="G94" s="98" t="s">
        <v>653</v>
      </c>
    </row>
    <row r="95" spans="1:3" ht="12.75">
      <c r="A95" s="174"/>
      <c r="B95" s="174"/>
      <c r="C95" s="174"/>
    </row>
    <row r="96" spans="1:4" ht="12.75">
      <c r="A96" s="172" t="s">
        <v>660</v>
      </c>
      <c r="B96" s="172"/>
      <c r="C96" s="172"/>
      <c r="D96" s="89"/>
    </row>
    <row r="97" spans="1:4" ht="12.75">
      <c r="A97" s="90" t="s">
        <v>447</v>
      </c>
      <c r="B97" s="90" t="s">
        <v>493</v>
      </c>
      <c r="C97" s="90" t="s">
        <v>439</v>
      </c>
      <c r="D97" s="90"/>
    </row>
    <row r="98" spans="1:4" ht="12.75">
      <c r="A98" s="90" t="s">
        <v>450</v>
      </c>
      <c r="B98" s="90" t="s">
        <v>462</v>
      </c>
      <c r="C98" s="90" t="s">
        <v>483</v>
      </c>
      <c r="D98" s="90"/>
    </row>
    <row r="99" spans="1:4" ht="25.5">
      <c r="A99" s="90" t="s">
        <v>475</v>
      </c>
      <c r="B99" s="90" t="s">
        <v>476</v>
      </c>
      <c r="C99" s="90" t="s">
        <v>486</v>
      </c>
      <c r="D99" s="90"/>
    </row>
    <row r="100" spans="1:4" ht="12.75">
      <c r="A100" s="90" t="s">
        <v>456</v>
      </c>
      <c r="B100" s="90" t="s">
        <v>515</v>
      </c>
      <c r="C100" s="90" t="s">
        <v>467</v>
      </c>
      <c r="D100" s="90"/>
    </row>
    <row r="101" spans="1:4" ht="12.75">
      <c r="A101" s="89" t="s">
        <v>661</v>
      </c>
      <c r="B101" s="90" t="s">
        <v>516</v>
      </c>
      <c r="C101" s="90" t="s">
        <v>567</v>
      </c>
      <c r="D101" s="90"/>
    </row>
    <row r="102" spans="1:4" ht="12.75">
      <c r="A102" s="173"/>
      <c r="B102" s="173"/>
      <c r="C102" s="173"/>
      <c r="D102" s="21"/>
    </row>
    <row r="103" spans="1:3" ht="12.75">
      <c r="A103" s="174"/>
      <c r="B103" s="174"/>
      <c r="C103" s="174"/>
    </row>
    <row r="104" spans="1:4" ht="12.75">
      <c r="A104" s="172" t="s">
        <v>662</v>
      </c>
      <c r="B104" s="172"/>
      <c r="C104" s="172"/>
      <c r="D104" s="89"/>
    </row>
    <row r="105" spans="1:4" ht="12.75">
      <c r="A105" s="90" t="s">
        <v>444</v>
      </c>
      <c r="B105" s="90" t="s">
        <v>479</v>
      </c>
      <c r="C105" s="90" t="s">
        <v>474</v>
      </c>
      <c r="D105" s="90"/>
    </row>
    <row r="106" spans="1:4" ht="12.75">
      <c r="A106" s="90" t="s">
        <v>500</v>
      </c>
      <c r="B106" s="90" t="s">
        <v>432</v>
      </c>
      <c r="C106" s="90" t="s">
        <v>477</v>
      </c>
      <c r="D106" s="90"/>
    </row>
    <row r="107" spans="1:4" ht="12.75">
      <c r="A107" s="90" t="s">
        <v>594</v>
      </c>
      <c r="B107" s="90" t="s">
        <v>509</v>
      </c>
      <c r="C107" s="90" t="s">
        <v>442</v>
      </c>
      <c r="D107" s="90"/>
    </row>
    <row r="108" spans="1:4" ht="12.75">
      <c r="A108" s="90" t="s">
        <v>469</v>
      </c>
      <c r="B108" s="90" t="s">
        <v>511</v>
      </c>
      <c r="C108" s="90" t="s">
        <v>466</v>
      </c>
      <c r="D108" s="90"/>
    </row>
    <row r="109" spans="1:4" ht="12.75">
      <c r="A109" s="90" t="s">
        <v>453</v>
      </c>
      <c r="B109" s="90" t="s">
        <v>491</v>
      </c>
      <c r="C109" s="90" t="s">
        <v>446</v>
      </c>
      <c r="D109" s="90"/>
    </row>
    <row r="110" spans="1:4" ht="12.75">
      <c r="A110" s="90" t="s">
        <v>472</v>
      </c>
      <c r="B110" s="90" t="s">
        <v>501</v>
      </c>
      <c r="C110" s="90" t="s">
        <v>449</v>
      </c>
      <c r="D110" s="90"/>
    </row>
    <row r="111" spans="1:4" ht="12.75">
      <c r="A111" s="90" t="s">
        <v>529</v>
      </c>
      <c r="B111" s="90" t="s">
        <v>465</v>
      </c>
      <c r="C111" s="90" t="s">
        <v>452</v>
      </c>
      <c r="D111" s="90"/>
    </row>
    <row r="112" spans="1:4" ht="12.75">
      <c r="A112" s="90" t="s">
        <v>478</v>
      </c>
      <c r="B112" s="90" t="s">
        <v>634</v>
      </c>
      <c r="C112" s="90" t="s">
        <v>537</v>
      </c>
      <c r="D112" s="90"/>
    </row>
    <row r="113" spans="1:4" ht="12.75">
      <c r="A113" s="90" t="s">
        <v>459</v>
      </c>
      <c r="B113" s="90" t="s">
        <v>504</v>
      </c>
      <c r="C113" s="90" t="s">
        <v>546</v>
      </c>
      <c r="D113" s="90"/>
    </row>
    <row r="114" spans="1:4" ht="12.75">
      <c r="A114" s="90" t="s">
        <v>481</v>
      </c>
      <c r="B114" s="90" t="s">
        <v>507</v>
      </c>
      <c r="C114" s="90" t="s">
        <v>480</v>
      </c>
      <c r="D114" s="90"/>
    </row>
    <row r="115" spans="1:4" ht="12.75">
      <c r="A115" s="90" t="s">
        <v>426</v>
      </c>
      <c r="B115" s="90" t="s">
        <v>457</v>
      </c>
      <c r="C115" s="90" t="s">
        <v>489</v>
      </c>
      <c r="D115" s="90"/>
    </row>
    <row r="116" spans="1:4" ht="12.75">
      <c r="A116" s="90" t="s">
        <v>484</v>
      </c>
      <c r="B116" s="90" t="s">
        <v>421</v>
      </c>
      <c r="C116" s="90" t="s">
        <v>552</v>
      </c>
      <c r="D116" s="90"/>
    </row>
    <row r="117" spans="1:4" ht="12.75">
      <c r="A117" s="90" t="s">
        <v>487</v>
      </c>
      <c r="B117" s="90" t="s">
        <v>424</v>
      </c>
      <c r="C117" s="90" t="s">
        <v>512</v>
      </c>
      <c r="D117" s="90"/>
    </row>
    <row r="118" spans="1:4" ht="12.75">
      <c r="A118" s="90" t="s">
        <v>663</v>
      </c>
      <c r="B118" s="90" t="s">
        <v>557</v>
      </c>
      <c r="C118" s="90" t="s">
        <v>428</v>
      </c>
      <c r="D118" s="90"/>
    </row>
    <row r="119" spans="1:4" ht="12.75">
      <c r="A119" s="90" t="s">
        <v>496</v>
      </c>
      <c r="B119" s="90" t="s">
        <v>494</v>
      </c>
      <c r="C119" s="90" t="s">
        <v>644</v>
      </c>
      <c r="D119" s="90"/>
    </row>
    <row r="120" spans="1:4" ht="12.75">
      <c r="A120" s="90" t="s">
        <v>470</v>
      </c>
      <c r="B120" s="90" t="s">
        <v>578</v>
      </c>
      <c r="C120" s="90" t="s">
        <v>502</v>
      </c>
      <c r="D120" s="90"/>
    </row>
    <row r="121" spans="1:4" ht="12.75">
      <c r="A121" s="90" t="s">
        <v>506</v>
      </c>
      <c r="B121" s="90" t="s">
        <v>463</v>
      </c>
      <c r="C121" s="90" t="s">
        <v>458</v>
      </c>
      <c r="D121" s="90"/>
    </row>
    <row r="122" spans="1:4" ht="12.75">
      <c r="A122" s="90" t="s">
        <v>473</v>
      </c>
      <c r="B122" s="90" t="s">
        <v>510</v>
      </c>
      <c r="C122" s="90" t="s">
        <v>461</v>
      </c>
      <c r="D122" s="90"/>
    </row>
    <row r="123" spans="1:4" ht="12.75">
      <c r="A123" s="90" t="s">
        <v>648</v>
      </c>
      <c r="B123" s="90" t="s">
        <v>566</v>
      </c>
      <c r="C123" s="90" t="s">
        <v>464</v>
      </c>
      <c r="D123" s="90"/>
    </row>
    <row r="124" spans="1:4" ht="12.75">
      <c r="A124" s="90" t="s">
        <v>429</v>
      </c>
      <c r="B124" s="90" t="s">
        <v>436</v>
      </c>
      <c r="C124" s="90" t="s">
        <v>492</v>
      </c>
      <c r="D124" s="90"/>
    </row>
    <row r="125" spans="1:4" ht="12.75">
      <c r="A125" s="90" t="s">
        <v>568</v>
      </c>
      <c r="B125" s="90" t="s">
        <v>471</v>
      </c>
      <c r="C125" s="90" t="s">
        <v>495</v>
      </c>
      <c r="D125" s="90"/>
    </row>
  </sheetData>
  <mergeCells count="28">
    <mergeCell ref="A96:C96"/>
    <mergeCell ref="A102:C103"/>
    <mergeCell ref="A104:C104"/>
    <mergeCell ref="A1:C1"/>
    <mergeCell ref="A2:C2"/>
    <mergeCell ref="A46:C46"/>
    <mergeCell ref="A51:C51"/>
    <mergeCell ref="A52:C52"/>
    <mergeCell ref="A25:C25"/>
    <mergeCell ref="A37:C37"/>
    <mergeCell ref="E85:G85"/>
    <mergeCell ref="A70:C70"/>
    <mergeCell ref="A71:C71"/>
    <mergeCell ref="A94:C95"/>
    <mergeCell ref="E41:G41"/>
    <mergeCell ref="E58:G59"/>
    <mergeCell ref="E60:G60"/>
    <mergeCell ref="E83:G84"/>
    <mergeCell ref="E1:G1"/>
    <mergeCell ref="E18:G18"/>
    <mergeCell ref="E19:G19"/>
    <mergeCell ref="E39:G40"/>
    <mergeCell ref="A38:C38"/>
    <mergeCell ref="A44:C45"/>
    <mergeCell ref="A3:C3"/>
    <mergeCell ref="A13:C13"/>
    <mergeCell ref="A14:C14"/>
    <mergeCell ref="A23:C2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26"/>
  <sheetViews>
    <sheetView workbookViewId="0" topLeftCell="A1">
      <pane ySplit="840" topLeftCell="BM34" activePane="bottomLeft" state="split"/>
      <selection pane="topLeft" activeCell="A1" sqref="A1"/>
      <selection pane="bottomLeft" activeCell="B16" sqref="B16"/>
    </sheetView>
  </sheetViews>
  <sheetFormatPr defaultColWidth="9.140625" defaultRowHeight="12.75"/>
  <cols>
    <col min="1" max="1" width="14.28125" style="0" bestFit="1" customWidth="1"/>
    <col min="2" max="2" width="70.7109375" style="0" customWidth="1"/>
  </cols>
  <sheetData>
    <row r="1" spans="1:2" ht="15">
      <c r="A1" s="185" t="s">
        <v>20</v>
      </c>
      <c r="B1" s="185"/>
    </row>
    <row r="2" spans="1:2" ht="12.75">
      <c r="A2" s="183" t="s">
        <v>21</v>
      </c>
      <c r="B2" s="183"/>
    </row>
    <row r="3" spans="1:2" ht="12.75">
      <c r="A3" s="184"/>
      <c r="B3" s="184"/>
    </row>
    <row r="4" spans="1:2" ht="12.75">
      <c r="A4" s="187" t="s">
        <v>1</v>
      </c>
      <c r="B4" s="187"/>
    </row>
    <row r="5" spans="1:2" ht="12.75">
      <c r="A5" s="188"/>
      <c r="B5" s="188"/>
    </row>
    <row r="6" spans="1:2" ht="12.75">
      <c r="A6" s="7" t="s">
        <v>22</v>
      </c>
      <c r="B6" s="8" t="s">
        <v>23</v>
      </c>
    </row>
    <row r="7" spans="1:2" ht="12.75">
      <c r="A7" s="7" t="s">
        <v>24</v>
      </c>
      <c r="B7" s="9" t="s">
        <v>25</v>
      </c>
    </row>
    <row r="8" spans="1:2" ht="12.75">
      <c r="A8" s="7" t="s">
        <v>26</v>
      </c>
      <c r="B8" s="8" t="s">
        <v>27</v>
      </c>
    </row>
    <row r="9" spans="1:2" ht="12.75">
      <c r="A9" s="7" t="s">
        <v>28</v>
      </c>
      <c r="B9" s="8" t="s">
        <v>29</v>
      </c>
    </row>
    <row r="10" spans="1:2" ht="12.75">
      <c r="A10" s="7" t="s">
        <v>30</v>
      </c>
      <c r="B10" s="8" t="s">
        <v>31</v>
      </c>
    </row>
    <row r="11" spans="1:2" ht="12.75">
      <c r="A11" s="7" t="s">
        <v>32</v>
      </c>
      <c r="B11" s="8" t="s">
        <v>33</v>
      </c>
    </row>
    <row r="12" spans="1:2" ht="21">
      <c r="A12" s="7" t="s">
        <v>34</v>
      </c>
      <c r="B12" s="8" t="s">
        <v>35</v>
      </c>
    </row>
    <row r="13" spans="1:2" ht="12.75">
      <c r="A13" s="7" t="s">
        <v>36</v>
      </c>
      <c r="B13" s="8" t="s">
        <v>37</v>
      </c>
    </row>
    <row r="14" spans="1:2" ht="12.75">
      <c r="A14" s="7" t="s">
        <v>38</v>
      </c>
      <c r="B14" s="8" t="s">
        <v>39</v>
      </c>
    </row>
    <row r="15" spans="1:2" ht="12.75">
      <c r="A15" s="7" t="s">
        <v>40</v>
      </c>
      <c r="B15" s="8" t="s">
        <v>31</v>
      </c>
    </row>
    <row r="16" spans="1:2" ht="25.5">
      <c r="A16" s="7" t="s">
        <v>41</v>
      </c>
      <c r="B16" s="8" t="s">
        <v>42</v>
      </c>
    </row>
    <row r="17" spans="1:2" ht="12.75">
      <c r="A17" s="7" t="s">
        <v>43</v>
      </c>
      <c r="B17" s="8" t="s">
        <v>44</v>
      </c>
    </row>
    <row r="18" spans="1:2" ht="21">
      <c r="A18" s="7" t="s">
        <v>45</v>
      </c>
      <c r="B18" s="8" t="s">
        <v>46</v>
      </c>
    </row>
    <row r="19" spans="1:2" ht="12.75">
      <c r="A19" s="7" t="s">
        <v>47</v>
      </c>
      <c r="B19" s="8" t="s">
        <v>48</v>
      </c>
    </row>
    <row r="20" spans="1:2" ht="12.75">
      <c r="A20" s="7" t="s">
        <v>49</v>
      </c>
      <c r="B20" s="8" t="s">
        <v>50</v>
      </c>
    </row>
    <row r="21" spans="1:2" ht="12.75">
      <c r="A21" s="7" t="s">
        <v>51</v>
      </c>
      <c r="B21" s="8" t="s">
        <v>52</v>
      </c>
    </row>
    <row r="22" spans="1:2" ht="12.75">
      <c r="A22" s="7" t="s">
        <v>53</v>
      </c>
      <c r="B22" s="8" t="s">
        <v>54</v>
      </c>
    </row>
    <row r="23" spans="1:2" ht="12.75">
      <c r="A23" s="7" t="s">
        <v>55</v>
      </c>
      <c r="B23" s="8" t="s">
        <v>56</v>
      </c>
    </row>
    <row r="24" spans="1:2" ht="12.75">
      <c r="A24" s="7" t="s">
        <v>57</v>
      </c>
      <c r="B24" s="8" t="s">
        <v>58</v>
      </c>
    </row>
    <row r="25" spans="1:2" ht="12.75">
      <c r="A25" s="7" t="s">
        <v>2</v>
      </c>
      <c r="B25" s="8" t="s">
        <v>59</v>
      </c>
    </row>
    <row r="26" spans="1:2" ht="12.75">
      <c r="A26" s="7" t="s">
        <v>60</v>
      </c>
      <c r="B26" s="8" t="s">
        <v>61</v>
      </c>
    </row>
    <row r="27" spans="1:2" ht="12.75">
      <c r="A27" s="7" t="s">
        <v>62</v>
      </c>
      <c r="B27" s="8" t="s">
        <v>31</v>
      </c>
    </row>
    <row r="28" spans="1:2" ht="12.75">
      <c r="A28" s="7" t="s">
        <v>63</v>
      </c>
      <c r="B28" s="8" t="s">
        <v>64</v>
      </c>
    </row>
    <row r="29" spans="1:2" ht="12.75">
      <c r="A29" s="7" t="s">
        <v>65</v>
      </c>
      <c r="B29" s="8" t="s">
        <v>66</v>
      </c>
    </row>
    <row r="30" spans="1:2" ht="12.75">
      <c r="A30" s="7" t="s">
        <v>67</v>
      </c>
      <c r="B30" s="8" t="s">
        <v>68</v>
      </c>
    </row>
    <row r="31" spans="1:2" ht="12.75">
      <c r="A31" s="7" t="s">
        <v>69</v>
      </c>
      <c r="B31" s="7" t="s">
        <v>27</v>
      </c>
    </row>
    <row r="32" spans="1:2" ht="12.75">
      <c r="A32" s="7" t="s">
        <v>70</v>
      </c>
      <c r="B32" s="8" t="s">
        <v>71</v>
      </c>
    </row>
    <row r="33" spans="1:2" ht="12.75">
      <c r="A33" s="7" t="s">
        <v>72</v>
      </c>
      <c r="B33" s="8" t="s">
        <v>33</v>
      </c>
    </row>
    <row r="34" spans="1:2" ht="12.75">
      <c r="A34" s="7" t="s">
        <v>73</v>
      </c>
      <c r="B34" s="8" t="s">
        <v>59</v>
      </c>
    </row>
    <row r="35" spans="1:2" ht="12.75">
      <c r="A35" s="7" t="s">
        <v>74</v>
      </c>
      <c r="B35" s="8" t="s">
        <v>31</v>
      </c>
    </row>
    <row r="36" spans="1:2" ht="12.75">
      <c r="A36" s="7" t="s">
        <v>3</v>
      </c>
      <c r="B36" s="8" t="s">
        <v>75</v>
      </c>
    </row>
    <row r="37" spans="1:2" ht="12.75">
      <c r="A37" s="7" t="s">
        <v>76</v>
      </c>
      <c r="B37" s="8" t="s">
        <v>77</v>
      </c>
    </row>
    <row r="38" spans="1:2" ht="21">
      <c r="A38" s="7" t="s">
        <v>78</v>
      </c>
      <c r="B38" s="8" t="s">
        <v>79</v>
      </c>
    </row>
    <row r="39" spans="1:2" ht="12.75">
      <c r="A39" s="7" t="s">
        <v>80</v>
      </c>
      <c r="B39" s="8" t="s">
        <v>81</v>
      </c>
    </row>
    <row r="40" spans="1:2" ht="12.75">
      <c r="A40" s="7" t="s">
        <v>82</v>
      </c>
      <c r="B40" s="8" t="s">
        <v>83</v>
      </c>
    </row>
    <row r="41" spans="1:2" ht="12.75">
      <c r="A41" s="7" t="s">
        <v>84</v>
      </c>
      <c r="B41" s="8" t="s">
        <v>85</v>
      </c>
    </row>
    <row r="42" spans="1:2" ht="12.75">
      <c r="A42" s="7" t="s">
        <v>86</v>
      </c>
      <c r="B42" s="8" t="s">
        <v>87</v>
      </c>
    </row>
    <row r="43" spans="1:2" ht="12.75">
      <c r="A43" s="7" t="s">
        <v>88</v>
      </c>
      <c r="B43" s="8" t="s">
        <v>89</v>
      </c>
    </row>
    <row r="44" spans="1:2" ht="12.75">
      <c r="A44" s="7" t="s">
        <v>90</v>
      </c>
      <c r="B44" s="8" t="s">
        <v>91</v>
      </c>
    </row>
    <row r="45" spans="1:2" ht="12.75">
      <c r="A45" s="7" t="s">
        <v>92</v>
      </c>
      <c r="B45" s="8" t="s">
        <v>93</v>
      </c>
    </row>
    <row r="46" spans="1:2" ht="12.75">
      <c r="A46" s="7" t="s">
        <v>94</v>
      </c>
      <c r="B46" s="8" t="s">
        <v>95</v>
      </c>
    </row>
    <row r="47" spans="1:2" ht="12.75">
      <c r="A47" s="7" t="s">
        <v>96</v>
      </c>
      <c r="B47" s="8" t="s">
        <v>97</v>
      </c>
    </row>
    <row r="48" spans="1:2" ht="21">
      <c r="A48" s="7" t="s">
        <v>98</v>
      </c>
      <c r="B48" s="8" t="s">
        <v>75</v>
      </c>
    </row>
    <row r="49" spans="1:2" ht="12.75">
      <c r="A49" s="7" t="s">
        <v>99</v>
      </c>
      <c r="B49" s="8" t="s">
        <v>100</v>
      </c>
    </row>
    <row r="50" spans="1:2" ht="12.75">
      <c r="A50" s="181"/>
      <c r="B50" s="181"/>
    </row>
    <row r="51" spans="1:2" s="5" customFormat="1" ht="12.75">
      <c r="A51" s="187" t="s">
        <v>101</v>
      </c>
      <c r="B51" s="187"/>
    </row>
    <row r="52" spans="1:2" ht="12.75">
      <c r="A52" s="188"/>
      <c r="B52" s="188"/>
    </row>
    <row r="53" spans="1:2" ht="12.75">
      <c r="A53" s="7" t="s">
        <v>102</v>
      </c>
      <c r="B53" s="8" t="s">
        <v>103</v>
      </c>
    </row>
    <row r="54" spans="1:2" ht="12.75">
      <c r="A54" s="7" t="s">
        <v>104</v>
      </c>
      <c r="B54" s="8" t="s">
        <v>105</v>
      </c>
    </row>
    <row r="55" spans="1:2" ht="12.75">
      <c r="A55" s="7" t="s">
        <v>106</v>
      </c>
      <c r="B55" s="8" t="s">
        <v>59</v>
      </c>
    </row>
    <row r="56" spans="1:2" ht="12.75">
      <c r="A56" s="7" t="s">
        <v>107</v>
      </c>
      <c r="B56" s="8" t="s">
        <v>108</v>
      </c>
    </row>
    <row r="57" spans="1:2" ht="12.75">
      <c r="A57" s="7" t="s">
        <v>109</v>
      </c>
      <c r="B57" s="8" t="s">
        <v>110</v>
      </c>
    </row>
    <row r="58" spans="1:2" ht="12.75">
      <c r="A58" s="7" t="s">
        <v>111</v>
      </c>
      <c r="B58" s="8" t="s">
        <v>112</v>
      </c>
    </row>
    <row r="59" spans="1:2" ht="12.75">
      <c r="A59" s="7" t="s">
        <v>113</v>
      </c>
      <c r="B59" s="8" t="s">
        <v>114</v>
      </c>
    </row>
    <row r="60" spans="1:2" ht="12.75">
      <c r="A60" s="7" t="s">
        <v>115</v>
      </c>
      <c r="B60" s="8" t="s">
        <v>116</v>
      </c>
    </row>
    <row r="61" spans="1:2" ht="12.75">
      <c r="A61" s="7" t="s">
        <v>117</v>
      </c>
      <c r="B61" s="8" t="s">
        <v>118</v>
      </c>
    </row>
    <row r="62" spans="1:2" ht="12.75">
      <c r="A62" s="7" t="s">
        <v>119</v>
      </c>
      <c r="B62" s="8" t="s">
        <v>120</v>
      </c>
    </row>
    <row r="63" spans="1:2" ht="21">
      <c r="A63" s="7" t="s">
        <v>121</v>
      </c>
      <c r="B63" s="8" t="s">
        <v>122</v>
      </c>
    </row>
    <row r="64" spans="1:2" ht="12.75">
      <c r="A64" s="7" t="s">
        <v>123</v>
      </c>
      <c r="B64" s="8" t="s">
        <v>124</v>
      </c>
    </row>
    <row r="65" spans="1:2" ht="12.75">
      <c r="A65" s="7" t="s">
        <v>125</v>
      </c>
      <c r="B65" s="8" t="s">
        <v>126</v>
      </c>
    </row>
    <row r="66" spans="1:2" ht="12.75">
      <c r="A66" s="7" t="s">
        <v>127</v>
      </c>
      <c r="B66" s="8" t="s">
        <v>105</v>
      </c>
    </row>
    <row r="67" spans="1:2" ht="12.75">
      <c r="A67" s="7" t="s">
        <v>128</v>
      </c>
      <c r="B67" s="8" t="s">
        <v>129</v>
      </c>
    </row>
    <row r="68" spans="1:2" ht="21">
      <c r="A68" s="7" t="s">
        <v>130</v>
      </c>
      <c r="B68" s="8" t="s">
        <v>131</v>
      </c>
    </row>
    <row r="69" spans="1:2" ht="12.75">
      <c r="A69" s="7" t="s">
        <v>132</v>
      </c>
      <c r="B69" s="8" t="s">
        <v>133</v>
      </c>
    </row>
    <row r="70" spans="1:2" ht="12.75">
      <c r="A70" s="7" t="s">
        <v>134</v>
      </c>
      <c r="B70" s="8" t="s">
        <v>135</v>
      </c>
    </row>
    <row r="71" spans="1:2" ht="12.75">
      <c r="A71" s="7" t="s">
        <v>136</v>
      </c>
      <c r="B71" s="8" t="s">
        <v>116</v>
      </c>
    </row>
    <row r="72" spans="1:2" ht="12.75">
      <c r="A72" s="7" t="s">
        <v>137</v>
      </c>
      <c r="B72" s="8" t="s">
        <v>138</v>
      </c>
    </row>
    <row r="73" spans="1:2" ht="12.75">
      <c r="A73" s="7" t="s">
        <v>139</v>
      </c>
      <c r="B73" s="8" t="s">
        <v>140</v>
      </c>
    </row>
    <row r="74" spans="1:2" ht="12.75">
      <c r="A74" s="7" t="s">
        <v>141</v>
      </c>
      <c r="B74" s="8" t="s">
        <v>116</v>
      </c>
    </row>
    <row r="75" spans="1:2" ht="12.75">
      <c r="A75" s="7" t="s">
        <v>142</v>
      </c>
      <c r="B75" s="8" t="s">
        <v>143</v>
      </c>
    </row>
    <row r="76" spans="1:2" ht="12.75">
      <c r="A76" s="7" t="s">
        <v>144</v>
      </c>
      <c r="B76" s="8" t="s">
        <v>145</v>
      </c>
    </row>
    <row r="77" spans="1:2" ht="21">
      <c r="A77" s="7" t="s">
        <v>146</v>
      </c>
      <c r="B77" s="8" t="s">
        <v>147</v>
      </c>
    </row>
    <row r="78" spans="1:2" ht="12.75">
      <c r="A78" s="7" t="s">
        <v>148</v>
      </c>
      <c r="B78" s="8" t="s">
        <v>149</v>
      </c>
    </row>
    <row r="79" spans="1:2" ht="12.75">
      <c r="A79" s="7" t="s">
        <v>150</v>
      </c>
      <c r="B79" s="8" t="s">
        <v>151</v>
      </c>
    </row>
    <row r="80" spans="1:2" ht="12.75">
      <c r="A80" s="7" t="s">
        <v>152</v>
      </c>
      <c r="B80" s="8" t="s">
        <v>153</v>
      </c>
    </row>
    <row r="81" spans="1:2" ht="12.75">
      <c r="A81" s="7" t="s">
        <v>154</v>
      </c>
      <c r="B81" s="8" t="s">
        <v>155</v>
      </c>
    </row>
    <row r="82" spans="1:2" ht="12.75">
      <c r="A82" s="7" t="s">
        <v>156</v>
      </c>
      <c r="B82" s="8" t="s">
        <v>157</v>
      </c>
    </row>
    <row r="83" spans="1:2" ht="12.75">
      <c r="A83" s="7" t="s">
        <v>158</v>
      </c>
      <c r="B83" s="8" t="s">
        <v>159</v>
      </c>
    </row>
    <row r="84" spans="1:2" ht="21">
      <c r="A84" s="7" t="s">
        <v>160</v>
      </c>
      <c r="B84" s="8" t="s">
        <v>27</v>
      </c>
    </row>
    <row r="85" spans="1:2" ht="21">
      <c r="A85" s="7" t="s">
        <v>161</v>
      </c>
      <c r="B85" s="8" t="s">
        <v>162</v>
      </c>
    </row>
    <row r="86" spans="1:2" ht="12.75">
      <c r="A86" s="7" t="s">
        <v>163</v>
      </c>
      <c r="B86" s="8" t="s">
        <v>116</v>
      </c>
    </row>
    <row r="87" spans="1:2" ht="12.75">
      <c r="A87" s="7" t="s">
        <v>164</v>
      </c>
      <c r="B87" s="8" t="s">
        <v>165</v>
      </c>
    </row>
    <row r="88" spans="1:2" ht="12.75">
      <c r="A88" s="186"/>
      <c r="B88" s="10" t="s">
        <v>166</v>
      </c>
    </row>
    <row r="89" spans="1:2" ht="12.75">
      <c r="A89" s="186"/>
      <c r="B89" s="10" t="s">
        <v>167</v>
      </c>
    </row>
    <row r="90" spans="1:2" ht="12.75">
      <c r="A90" s="186"/>
      <c r="B90" s="10" t="s">
        <v>168</v>
      </c>
    </row>
    <row r="91" spans="1:2" ht="12.75">
      <c r="A91" s="186"/>
      <c r="B91" s="10" t="s">
        <v>169</v>
      </c>
    </row>
    <row r="92" spans="1:2" ht="12.75">
      <c r="A92" s="186"/>
      <c r="B92" s="10" t="s">
        <v>170</v>
      </c>
    </row>
    <row r="93" spans="1:2" ht="12.75">
      <c r="A93" s="186"/>
      <c r="B93" s="10" t="s">
        <v>171</v>
      </c>
    </row>
    <row r="94" spans="1:2" ht="12.75">
      <c r="A94" s="186"/>
      <c r="B94" s="10" t="s">
        <v>172</v>
      </c>
    </row>
    <row r="95" spans="1:2" ht="12.75">
      <c r="A95" s="186"/>
      <c r="B95" s="10" t="s">
        <v>173</v>
      </c>
    </row>
    <row r="96" spans="1:2" ht="12.75">
      <c r="A96" s="186"/>
      <c r="B96" s="10" t="s">
        <v>174</v>
      </c>
    </row>
    <row r="97" spans="1:2" ht="12.75">
      <c r="A97" s="186"/>
      <c r="B97" s="10" t="s">
        <v>175</v>
      </c>
    </row>
    <row r="98" spans="1:2" ht="12.75">
      <c r="A98" s="186"/>
      <c r="B98" s="11"/>
    </row>
    <row r="99" spans="1:2" ht="12.75">
      <c r="A99" s="7" t="s">
        <v>176</v>
      </c>
      <c r="B99" s="8" t="s">
        <v>116</v>
      </c>
    </row>
    <row r="100" spans="1:2" ht="12.75">
      <c r="A100" s="181"/>
      <c r="B100" s="181"/>
    </row>
    <row r="101" spans="1:2" s="5" customFormat="1" ht="12.75">
      <c r="A101" s="182" t="s">
        <v>177</v>
      </c>
      <c r="B101" s="182"/>
    </row>
    <row r="102" spans="1:2" ht="12.75">
      <c r="A102" s="181"/>
      <c r="B102" s="181"/>
    </row>
    <row r="103" spans="1:2" ht="12.75">
      <c r="A103" s="6" t="s">
        <v>178</v>
      </c>
      <c r="B103" s="12" t="s">
        <v>179</v>
      </c>
    </row>
    <row r="104" spans="1:2" ht="12.75">
      <c r="A104" s="6" t="s">
        <v>180</v>
      </c>
      <c r="B104" s="12" t="s">
        <v>181</v>
      </c>
    </row>
    <row r="105" spans="1:2" ht="12.75">
      <c r="A105" s="6" t="s">
        <v>182</v>
      </c>
      <c r="B105" s="12" t="s">
        <v>183</v>
      </c>
    </row>
    <row r="106" spans="1:2" ht="12.75">
      <c r="A106" s="6" t="s">
        <v>184</v>
      </c>
      <c r="B106" s="12" t="s">
        <v>138</v>
      </c>
    </row>
    <row r="107" spans="1:2" ht="12.75">
      <c r="A107" s="6" t="s">
        <v>185</v>
      </c>
      <c r="B107" s="12" t="s">
        <v>186</v>
      </c>
    </row>
    <row r="108" spans="1:2" ht="21.75">
      <c r="A108" s="6" t="s">
        <v>187</v>
      </c>
      <c r="B108" s="12" t="s">
        <v>188</v>
      </c>
    </row>
    <row r="109" spans="1:2" ht="12.75">
      <c r="A109" s="6" t="s">
        <v>189</v>
      </c>
      <c r="B109" s="12" t="s">
        <v>190</v>
      </c>
    </row>
    <row r="110" spans="1:2" ht="12.75">
      <c r="A110" s="6" t="s">
        <v>191</v>
      </c>
      <c r="B110" s="12" t="s">
        <v>192</v>
      </c>
    </row>
    <row r="111" spans="1:2" ht="21.75">
      <c r="A111" s="6" t="s">
        <v>193</v>
      </c>
      <c r="B111" s="12" t="s">
        <v>194</v>
      </c>
    </row>
    <row r="112" spans="1:2" ht="21.75">
      <c r="A112" s="6" t="s">
        <v>195</v>
      </c>
      <c r="B112" s="12" t="s">
        <v>196</v>
      </c>
    </row>
    <row r="113" spans="1:2" ht="12.75">
      <c r="A113" s="6" t="s">
        <v>197</v>
      </c>
      <c r="B113" s="12" t="s">
        <v>198</v>
      </c>
    </row>
    <row r="114" spans="1:2" ht="12.75">
      <c r="A114" s="6" t="s">
        <v>199</v>
      </c>
      <c r="B114" s="12" t="s">
        <v>200</v>
      </c>
    </row>
    <row r="115" spans="1:2" ht="12.75">
      <c r="A115" s="7" t="s">
        <v>201</v>
      </c>
      <c r="B115" s="8" t="s">
        <v>202</v>
      </c>
    </row>
    <row r="116" spans="1:2" ht="12.75">
      <c r="A116" s="6" t="s">
        <v>203</v>
      </c>
      <c r="B116" s="12" t="s">
        <v>204</v>
      </c>
    </row>
    <row r="117" spans="1:2" ht="12.75">
      <c r="A117" s="6" t="s">
        <v>205</v>
      </c>
      <c r="B117" s="12" t="s">
        <v>206</v>
      </c>
    </row>
    <row r="118" spans="1:2" ht="12.75">
      <c r="A118" s="6" t="s">
        <v>207</v>
      </c>
      <c r="B118" s="12" t="s">
        <v>208</v>
      </c>
    </row>
    <row r="119" spans="1:2" ht="12.75">
      <c r="A119" s="6" t="s">
        <v>209</v>
      </c>
      <c r="B119" s="12" t="s">
        <v>59</v>
      </c>
    </row>
    <row r="120" spans="1:2" ht="12.75">
      <c r="A120" s="6" t="s">
        <v>210</v>
      </c>
      <c r="B120" s="12" t="s">
        <v>211</v>
      </c>
    </row>
    <row r="121" spans="1:2" ht="12.75">
      <c r="A121" s="6" t="s">
        <v>212</v>
      </c>
      <c r="B121" s="12" t="s">
        <v>108</v>
      </c>
    </row>
    <row r="122" spans="1:2" ht="12.75">
      <c r="A122" s="6" t="s">
        <v>213</v>
      </c>
      <c r="B122" s="12" t="s">
        <v>214</v>
      </c>
    </row>
    <row r="123" spans="1:2" ht="12.75">
      <c r="A123" s="6" t="s">
        <v>215</v>
      </c>
      <c r="B123" s="12" t="s">
        <v>216</v>
      </c>
    </row>
    <row r="124" spans="1:2" ht="21.75">
      <c r="A124" s="6" t="s">
        <v>217</v>
      </c>
      <c r="B124" s="12" t="s">
        <v>218</v>
      </c>
    </row>
    <row r="125" spans="1:2" ht="12.75">
      <c r="A125" s="6" t="s">
        <v>219</v>
      </c>
      <c r="B125" s="12" t="s">
        <v>27</v>
      </c>
    </row>
    <row r="126" spans="1:2" ht="32.25">
      <c r="A126" s="6" t="s">
        <v>220</v>
      </c>
      <c r="B126" s="12" t="s">
        <v>221</v>
      </c>
    </row>
    <row r="127" spans="1:2" ht="12.75">
      <c r="A127" s="6" t="s">
        <v>222</v>
      </c>
      <c r="B127" s="12" t="s">
        <v>223</v>
      </c>
    </row>
    <row r="128" spans="1:2" ht="12.75">
      <c r="A128" s="6" t="s">
        <v>224</v>
      </c>
      <c r="B128" s="12" t="s">
        <v>225</v>
      </c>
    </row>
    <row r="129" spans="1:2" ht="12.75">
      <c r="A129" s="6" t="s">
        <v>226</v>
      </c>
      <c r="B129" s="12" t="s">
        <v>227</v>
      </c>
    </row>
    <row r="130" spans="1:2" ht="12.75">
      <c r="A130" s="6" t="s">
        <v>228</v>
      </c>
      <c r="B130" s="12" t="s">
        <v>229</v>
      </c>
    </row>
    <row r="131" spans="1:2" ht="12.75">
      <c r="A131" s="6" t="s">
        <v>230</v>
      </c>
      <c r="B131" s="12" t="s">
        <v>231</v>
      </c>
    </row>
    <row r="132" spans="1:2" ht="12.75">
      <c r="A132" s="6" t="s">
        <v>232</v>
      </c>
      <c r="B132" s="12" t="s">
        <v>59</v>
      </c>
    </row>
    <row r="133" spans="1:2" ht="32.25">
      <c r="A133" s="6" t="s">
        <v>233</v>
      </c>
      <c r="B133" s="12" t="s">
        <v>234</v>
      </c>
    </row>
    <row r="134" spans="1:2" ht="12.75">
      <c r="A134" s="6" t="s">
        <v>235</v>
      </c>
      <c r="B134" s="12" t="s">
        <v>236</v>
      </c>
    </row>
    <row r="135" spans="1:2" ht="12.75">
      <c r="A135" s="6" t="s">
        <v>237</v>
      </c>
      <c r="B135" s="12" t="s">
        <v>238</v>
      </c>
    </row>
    <row r="136" spans="1:2" ht="12.75">
      <c r="A136" s="6" t="s">
        <v>239</v>
      </c>
      <c r="B136" s="12" t="s">
        <v>240</v>
      </c>
    </row>
    <row r="137" spans="1:2" ht="12.75">
      <c r="A137" s="6"/>
      <c r="B137" s="12" t="s">
        <v>229</v>
      </c>
    </row>
    <row r="138" spans="1:2" ht="12.75">
      <c r="A138" s="6" t="s">
        <v>241</v>
      </c>
      <c r="B138" s="12" t="s">
        <v>242</v>
      </c>
    </row>
    <row r="139" spans="1:2" ht="12.75">
      <c r="A139" s="6" t="s">
        <v>243</v>
      </c>
      <c r="B139" s="12" t="s">
        <v>244</v>
      </c>
    </row>
    <row r="140" spans="1:2" ht="12.75">
      <c r="A140" s="6" t="s">
        <v>245</v>
      </c>
      <c r="B140" s="12" t="s">
        <v>246</v>
      </c>
    </row>
    <row r="141" spans="1:2" ht="12.75">
      <c r="A141" s="6" t="s">
        <v>247</v>
      </c>
      <c r="B141" s="12" t="s">
        <v>248</v>
      </c>
    </row>
    <row r="142" spans="1:2" ht="21.75">
      <c r="A142" s="6" t="s">
        <v>249</v>
      </c>
      <c r="B142" s="12" t="s">
        <v>59</v>
      </c>
    </row>
    <row r="143" spans="1:2" ht="12.75">
      <c r="A143" s="6" t="s">
        <v>250</v>
      </c>
      <c r="B143" s="12" t="s">
        <v>251</v>
      </c>
    </row>
    <row r="144" spans="1:2" ht="12.75">
      <c r="A144" s="6" t="s">
        <v>252</v>
      </c>
      <c r="B144" s="12" t="s">
        <v>229</v>
      </c>
    </row>
    <row r="145" spans="1:2" ht="12.75">
      <c r="A145" s="6" t="s">
        <v>253</v>
      </c>
      <c r="B145" s="12" t="s">
        <v>254</v>
      </c>
    </row>
    <row r="146" spans="1:2" ht="21.75">
      <c r="A146" s="6" t="s">
        <v>255</v>
      </c>
      <c r="B146" s="12" t="s">
        <v>256</v>
      </c>
    </row>
    <row r="147" spans="1:2" ht="12.75">
      <c r="A147" s="6" t="s">
        <v>257</v>
      </c>
      <c r="B147" s="6" t="s">
        <v>258</v>
      </c>
    </row>
    <row r="148" spans="1:2" ht="12.75">
      <c r="A148" s="6" t="s">
        <v>259</v>
      </c>
      <c r="B148" s="12" t="s">
        <v>260</v>
      </c>
    </row>
    <row r="149" spans="1:2" ht="12.75">
      <c r="A149" s="6" t="s">
        <v>261</v>
      </c>
      <c r="B149" s="12" t="s">
        <v>27</v>
      </c>
    </row>
    <row r="150" spans="1:2" ht="12.75">
      <c r="A150" s="181"/>
      <c r="B150" s="181"/>
    </row>
    <row r="151" spans="1:2" s="5" customFormat="1" ht="12.75">
      <c r="A151" s="187" t="s">
        <v>262</v>
      </c>
      <c r="B151" s="187"/>
    </row>
    <row r="152" spans="1:2" ht="12.75">
      <c r="A152" s="188"/>
      <c r="B152" s="188"/>
    </row>
    <row r="153" spans="1:2" ht="12.75">
      <c r="A153" s="6" t="s">
        <v>263</v>
      </c>
      <c r="B153" s="12" t="s">
        <v>264</v>
      </c>
    </row>
    <row r="154" spans="1:2" ht="12.75">
      <c r="A154" s="6" t="s">
        <v>265</v>
      </c>
      <c r="B154" s="12" t="s">
        <v>266</v>
      </c>
    </row>
    <row r="155" spans="1:2" ht="12.75">
      <c r="A155" s="6" t="s">
        <v>267</v>
      </c>
      <c r="B155" s="12" t="s">
        <v>268</v>
      </c>
    </row>
    <row r="156" spans="1:2" ht="12.75">
      <c r="A156" s="6" t="s">
        <v>269</v>
      </c>
      <c r="B156" s="12" t="s">
        <v>270</v>
      </c>
    </row>
    <row r="157" spans="1:2" ht="12.75">
      <c r="A157" s="6" t="s">
        <v>271</v>
      </c>
      <c r="B157" s="12" t="s">
        <v>272</v>
      </c>
    </row>
    <row r="158" spans="1:2" ht="12.75">
      <c r="A158" s="6" t="s">
        <v>273</v>
      </c>
      <c r="B158" s="12" t="s">
        <v>274</v>
      </c>
    </row>
    <row r="159" spans="1:2" ht="21.75">
      <c r="A159" s="6" t="s">
        <v>275</v>
      </c>
      <c r="B159" s="6" t="s">
        <v>276</v>
      </c>
    </row>
    <row r="160" spans="1:2" ht="12.75">
      <c r="A160" s="6"/>
      <c r="B160" s="12" t="s">
        <v>277</v>
      </c>
    </row>
    <row r="161" spans="1:2" ht="12.75">
      <c r="A161" s="6"/>
      <c r="B161" s="12" t="s">
        <v>278</v>
      </c>
    </row>
    <row r="162" spans="1:2" ht="12.75">
      <c r="A162" s="6" t="s">
        <v>279</v>
      </c>
      <c r="B162" s="12" t="s">
        <v>280</v>
      </c>
    </row>
    <row r="163" spans="1:2" ht="12.75">
      <c r="A163" s="6" t="s">
        <v>281</v>
      </c>
      <c r="B163" s="12" t="s">
        <v>282</v>
      </c>
    </row>
    <row r="164" spans="1:2" ht="12.75">
      <c r="A164" s="6" t="s">
        <v>283</v>
      </c>
      <c r="B164" s="12" t="s">
        <v>284</v>
      </c>
    </row>
    <row r="165" spans="1:2" ht="12.75">
      <c r="A165" s="6" t="s">
        <v>285</v>
      </c>
      <c r="B165" s="12" t="s">
        <v>286</v>
      </c>
    </row>
    <row r="166" spans="1:2" ht="12.75">
      <c r="A166" s="6" t="s">
        <v>287</v>
      </c>
      <c r="B166" s="12" t="s">
        <v>288</v>
      </c>
    </row>
    <row r="167" spans="1:2" ht="12.75">
      <c r="A167" s="6" t="s">
        <v>289</v>
      </c>
      <c r="B167" s="12" t="s">
        <v>290</v>
      </c>
    </row>
    <row r="168" spans="1:2" ht="12.75">
      <c r="A168" s="6" t="s">
        <v>291</v>
      </c>
      <c r="B168" s="12" t="s">
        <v>292</v>
      </c>
    </row>
    <row r="169" spans="1:2" ht="12.75">
      <c r="A169" s="189" t="s">
        <v>293</v>
      </c>
      <c r="B169" s="12" t="s">
        <v>31</v>
      </c>
    </row>
    <row r="170" spans="1:2" ht="12.75">
      <c r="A170" s="189"/>
      <c r="B170" s="12" t="s">
        <v>294</v>
      </c>
    </row>
    <row r="171" spans="1:2" ht="12.75">
      <c r="A171" s="6"/>
      <c r="B171" s="12" t="s">
        <v>295</v>
      </c>
    </row>
    <row r="172" spans="1:2" ht="12.75">
      <c r="A172" s="6" t="s">
        <v>296</v>
      </c>
      <c r="B172" s="12" t="s">
        <v>297</v>
      </c>
    </row>
    <row r="173" spans="1:2" ht="12.75">
      <c r="A173" s="6" t="s">
        <v>298</v>
      </c>
      <c r="B173" s="12" t="s">
        <v>299</v>
      </c>
    </row>
    <row r="174" spans="1:2" ht="12.75">
      <c r="A174" s="6" t="s">
        <v>300</v>
      </c>
      <c r="B174" s="12" t="s">
        <v>301</v>
      </c>
    </row>
    <row r="175" spans="1:2" ht="12.75">
      <c r="A175" s="6" t="s">
        <v>302</v>
      </c>
      <c r="B175" s="12" t="s">
        <v>303</v>
      </c>
    </row>
    <row r="176" spans="1:2" ht="12.75">
      <c r="A176" s="6" t="s">
        <v>304</v>
      </c>
      <c r="B176" s="12" t="s">
        <v>305</v>
      </c>
    </row>
    <row r="177" spans="1:2" ht="12.75">
      <c r="A177" s="6" t="s">
        <v>306</v>
      </c>
      <c r="B177" s="12" t="s">
        <v>307</v>
      </c>
    </row>
    <row r="178" spans="1:2" ht="12.75">
      <c r="A178" s="6" t="s">
        <v>308</v>
      </c>
      <c r="B178" s="12" t="s">
        <v>309</v>
      </c>
    </row>
    <row r="179" spans="1:2" ht="12.75">
      <c r="A179" s="6" t="s">
        <v>310</v>
      </c>
      <c r="B179" s="12" t="s">
        <v>311</v>
      </c>
    </row>
    <row r="180" spans="1:2" ht="12.75">
      <c r="A180" s="6" t="s">
        <v>312</v>
      </c>
      <c r="B180" s="12" t="s">
        <v>138</v>
      </c>
    </row>
    <row r="181" spans="1:2" ht="12.75">
      <c r="A181" s="6" t="s">
        <v>313</v>
      </c>
      <c r="B181" s="12" t="s">
        <v>314</v>
      </c>
    </row>
    <row r="182" spans="1:2" ht="12.75">
      <c r="A182" s="6" t="s">
        <v>315</v>
      </c>
      <c r="B182" s="12" t="s">
        <v>316</v>
      </c>
    </row>
    <row r="183" spans="1:2" ht="12.75">
      <c r="A183" s="6" t="s">
        <v>317</v>
      </c>
      <c r="B183" s="12" t="s">
        <v>318</v>
      </c>
    </row>
    <row r="184" spans="1:2" ht="12.75">
      <c r="A184" s="6" t="s">
        <v>319</v>
      </c>
      <c r="B184" s="12" t="s">
        <v>320</v>
      </c>
    </row>
    <row r="185" spans="1:2" ht="12.75">
      <c r="A185" s="6" t="s">
        <v>321</v>
      </c>
      <c r="B185" s="12" t="s">
        <v>322</v>
      </c>
    </row>
    <row r="186" spans="1:2" ht="12.75">
      <c r="A186" s="6" t="s">
        <v>323</v>
      </c>
      <c r="B186" s="12" t="s">
        <v>324</v>
      </c>
    </row>
    <row r="187" spans="1:2" ht="12.75">
      <c r="A187" s="6" t="s">
        <v>325</v>
      </c>
      <c r="B187" s="12" t="s">
        <v>326</v>
      </c>
    </row>
    <row r="188" spans="1:2" ht="12.75">
      <c r="A188" s="6" t="s">
        <v>327</v>
      </c>
      <c r="B188" s="12" t="s">
        <v>328</v>
      </c>
    </row>
    <row r="189" spans="1:2" ht="12.75">
      <c r="A189" s="6" t="s">
        <v>329</v>
      </c>
      <c r="B189" s="12" t="s">
        <v>27</v>
      </c>
    </row>
    <row r="190" spans="1:2" ht="12.75">
      <c r="A190" s="6" t="s">
        <v>330</v>
      </c>
      <c r="B190" s="12" t="s">
        <v>331</v>
      </c>
    </row>
    <row r="191" spans="1:2" ht="12.75">
      <c r="A191" s="6" t="s">
        <v>332</v>
      </c>
      <c r="B191" s="12" t="s">
        <v>190</v>
      </c>
    </row>
    <row r="192" spans="1:2" ht="21.75">
      <c r="A192" s="6" t="s">
        <v>333</v>
      </c>
      <c r="B192" s="12" t="s">
        <v>334</v>
      </c>
    </row>
    <row r="193" spans="1:2" ht="12.75">
      <c r="A193" s="6" t="s">
        <v>335</v>
      </c>
      <c r="B193" s="12" t="s">
        <v>336</v>
      </c>
    </row>
    <row r="194" spans="1:2" ht="12.75">
      <c r="A194" s="6" t="s">
        <v>337</v>
      </c>
      <c r="B194" s="12" t="s">
        <v>338</v>
      </c>
    </row>
    <row r="195" spans="1:2" ht="12.75">
      <c r="A195" s="6" t="s">
        <v>339</v>
      </c>
      <c r="B195" s="12" t="s">
        <v>340</v>
      </c>
    </row>
    <row r="196" spans="1:2" ht="12.75">
      <c r="A196" s="6" t="s">
        <v>341</v>
      </c>
      <c r="B196" s="12" t="s">
        <v>342</v>
      </c>
    </row>
    <row r="197" spans="1:2" ht="12.75">
      <c r="A197" s="7" t="s">
        <v>343</v>
      </c>
      <c r="B197" s="8" t="s">
        <v>116</v>
      </c>
    </row>
    <row r="198" spans="1:2" ht="12.75">
      <c r="A198" s="6" t="s">
        <v>344</v>
      </c>
      <c r="B198" s="12" t="s">
        <v>345</v>
      </c>
    </row>
    <row r="199" spans="1:2" ht="12.75">
      <c r="A199" s="6" t="s">
        <v>346</v>
      </c>
      <c r="B199" s="12" t="s">
        <v>347</v>
      </c>
    </row>
    <row r="200" spans="1:2" ht="32.25">
      <c r="A200" s="6" t="s">
        <v>348</v>
      </c>
      <c r="B200" s="12" t="s">
        <v>349</v>
      </c>
    </row>
    <row r="201" spans="1:2" ht="12.75">
      <c r="A201" s="6" t="s">
        <v>350</v>
      </c>
      <c r="B201" s="12" t="s">
        <v>351</v>
      </c>
    </row>
    <row r="202" spans="1:2" ht="12.75">
      <c r="A202" s="186" t="s">
        <v>352</v>
      </c>
      <c r="B202" s="8" t="s">
        <v>353</v>
      </c>
    </row>
    <row r="203" spans="1:2" ht="12.75">
      <c r="A203" s="186"/>
      <c r="B203" s="8" t="s">
        <v>354</v>
      </c>
    </row>
    <row r="204" spans="1:2" ht="12.75">
      <c r="A204" s="186"/>
      <c r="B204" s="8" t="s">
        <v>355</v>
      </c>
    </row>
    <row r="205" spans="1:2" ht="12.75">
      <c r="A205" s="181"/>
      <c r="B205" s="181"/>
    </row>
    <row r="206" spans="1:2" s="5" customFormat="1" ht="12.75">
      <c r="A206" s="187" t="s">
        <v>356</v>
      </c>
      <c r="B206" s="187"/>
    </row>
    <row r="207" spans="1:2" ht="12.75">
      <c r="A207" s="188"/>
      <c r="B207" s="188"/>
    </row>
    <row r="208" spans="1:2" ht="12.75">
      <c r="A208" s="6" t="s">
        <v>357</v>
      </c>
      <c r="B208" s="12" t="s">
        <v>358</v>
      </c>
    </row>
    <row r="209" spans="1:2" ht="12.75">
      <c r="A209" s="6" t="s">
        <v>359</v>
      </c>
      <c r="B209" s="12" t="s">
        <v>360</v>
      </c>
    </row>
    <row r="210" spans="1:2" ht="12.75">
      <c r="A210" s="6" t="s">
        <v>361</v>
      </c>
      <c r="B210" s="12" t="s">
        <v>362</v>
      </c>
    </row>
    <row r="211" spans="1:2" ht="12.75">
      <c r="A211" s="6" t="s">
        <v>363</v>
      </c>
      <c r="B211" s="12" t="s">
        <v>364</v>
      </c>
    </row>
    <row r="212" spans="1:2" ht="32.25">
      <c r="A212" s="6" t="s">
        <v>365</v>
      </c>
      <c r="B212" s="12" t="s">
        <v>366</v>
      </c>
    </row>
    <row r="213" spans="1:2" ht="12.75">
      <c r="A213" s="189" t="s">
        <v>367</v>
      </c>
      <c r="B213" s="12" t="s">
        <v>368</v>
      </c>
    </row>
    <row r="214" spans="1:2" ht="12.75">
      <c r="A214" s="189"/>
      <c r="B214" s="12" t="s">
        <v>369</v>
      </c>
    </row>
    <row r="215" spans="1:2" ht="12.75">
      <c r="A215" s="6" t="s">
        <v>370</v>
      </c>
      <c r="B215" s="12" t="s">
        <v>371</v>
      </c>
    </row>
    <row r="216" spans="1:2" ht="12.75">
      <c r="A216" s="6" t="s">
        <v>372</v>
      </c>
      <c r="B216" s="12" t="s">
        <v>373</v>
      </c>
    </row>
    <row r="217" spans="1:2" ht="12.75">
      <c r="A217" s="6" t="s">
        <v>374</v>
      </c>
      <c r="B217" s="12" t="s">
        <v>375</v>
      </c>
    </row>
    <row r="218" spans="1:2" ht="21.75">
      <c r="A218" s="6" t="s">
        <v>376</v>
      </c>
      <c r="B218" s="12" t="s">
        <v>377</v>
      </c>
    </row>
    <row r="219" spans="1:2" ht="12.75">
      <c r="A219" s="6" t="s">
        <v>378</v>
      </c>
      <c r="B219" s="12" t="s">
        <v>379</v>
      </c>
    </row>
    <row r="220" spans="1:2" ht="21.75">
      <c r="A220" s="6" t="s">
        <v>380</v>
      </c>
      <c r="B220" s="12" t="s">
        <v>381</v>
      </c>
    </row>
    <row r="221" spans="1:2" ht="12.75">
      <c r="A221" s="6" t="s">
        <v>382</v>
      </c>
      <c r="B221" s="12" t="s">
        <v>383</v>
      </c>
    </row>
    <row r="222" spans="1:2" ht="21.75">
      <c r="A222" s="6" t="s">
        <v>384</v>
      </c>
      <c r="B222" s="12" t="s">
        <v>385</v>
      </c>
    </row>
    <row r="223" spans="1:2" ht="12.75">
      <c r="A223" s="6" t="s">
        <v>386</v>
      </c>
      <c r="B223" s="12" t="s">
        <v>387</v>
      </c>
    </row>
    <row r="224" spans="1:2" ht="12.75">
      <c r="A224" s="6" t="s">
        <v>388</v>
      </c>
      <c r="B224" s="12" t="s">
        <v>389</v>
      </c>
    </row>
    <row r="225" spans="1:2" ht="12.75">
      <c r="A225" s="6" t="s">
        <v>390</v>
      </c>
      <c r="B225" s="12" t="s">
        <v>52</v>
      </c>
    </row>
    <row r="226" spans="1:2" ht="12.75">
      <c r="A226" s="6" t="s">
        <v>391</v>
      </c>
      <c r="B226" s="12" t="s">
        <v>392</v>
      </c>
    </row>
  </sheetData>
  <mergeCells count="21">
    <mergeCell ref="A169:A170"/>
    <mergeCell ref="A202:A204"/>
    <mergeCell ref="A213:A214"/>
    <mergeCell ref="A150:B150"/>
    <mergeCell ref="A151:B151"/>
    <mergeCell ref="A152:B152"/>
    <mergeCell ref="A205:B205"/>
    <mergeCell ref="A206:B206"/>
    <mergeCell ref="A207:B207"/>
    <mergeCell ref="A1:B1"/>
    <mergeCell ref="A88:A98"/>
    <mergeCell ref="A4:B4"/>
    <mergeCell ref="A5:B5"/>
    <mergeCell ref="A50:B50"/>
    <mergeCell ref="A51:B51"/>
    <mergeCell ref="A52:B52"/>
    <mergeCell ref="A100:B100"/>
    <mergeCell ref="A101:B101"/>
    <mergeCell ref="A102:B102"/>
    <mergeCell ref="A2:B2"/>
    <mergeCell ref="A3:B3"/>
  </mergeCells>
  <hyperlinks>
    <hyperlink ref="B6" r:id="rId1" display="http://www.ons.dz/"/>
    <hyperlink ref="B7" r:id="rId2" display="http://www.insae-bj.org/"/>
    <hyperlink ref="B8" r:id="rId3" display="http://www.cso.gov.bw/"/>
    <hyperlink ref="B9" r:id="rId4" display="http://burundistats.org/"/>
    <hyperlink ref="B10" r:id="rId5" display="http://www.statistics-cameroon.org/"/>
    <hyperlink ref="B11" r:id="rId6" display="http://www.ine.cv/"/>
    <hyperlink ref="B12" r:id="rId7" display="http://www.stat-centrafrique.com/"/>
    <hyperlink ref="B13" r:id="rId8" display="http://www.inseed-tchad.org/"/>
    <hyperlink ref="B14" r:id="rId9" display="http://www.cnsee.org/"/>
    <hyperlink ref="B15" r:id="rId10" display="http://www.ins.ci/"/>
    <hyperlink ref="B16" r:id="rId11" display="http://www.ministere-finances.dj/"/>
    <hyperlink ref="B17" r:id="rId12" display="http://www.capmas.gov.eg/"/>
    <hyperlink ref="B18" r:id="rId13" display="http://www.dgecnstat-ge.org/"/>
    <hyperlink ref="B19" r:id="rId14" display="http://www.csa.gov.et/"/>
    <hyperlink ref="B20" r:id="rId15" display="http://www.stat-gabon.ga/"/>
    <hyperlink ref="B21" r:id="rId16" display="http://www.csd.gm/"/>
    <hyperlink ref="B22" r:id="rId17" display="http://www.statsghana.gov.gh/"/>
    <hyperlink ref="B23" r:id="rId18" display="http://www.stat-guinee.org/"/>
    <hyperlink ref="B24" r:id="rId19" display="http://www.stat-guinebissau.com/"/>
    <hyperlink ref="B25" r:id="rId20" display="http://www.cbs.go.ke/"/>
    <hyperlink ref="B26" r:id="rId21" display="http://www.bos.gov.ls/"/>
    <hyperlink ref="B27" r:id="rId22" display="http://www.instat.mg/"/>
    <hyperlink ref="B28" r:id="rId23" display="http://www.nso.malawi.net/"/>
    <hyperlink ref="B29" r:id="rId24" display="http://www.dnsi.gov.ml/"/>
    <hyperlink ref="B30" r:id="rId25" display="http://www.ons.mr/"/>
    <hyperlink ref="B32" r:id="rId26" display="http://www.hcp.ma/"/>
    <hyperlink ref="B33" r:id="rId27" display="http://www.ine.gov.mz/"/>
    <hyperlink ref="B34" r:id="rId28" display="http://www.npc.gov.na/cbs/index.htm"/>
    <hyperlink ref="B35" r:id="rId29" display="http://www.stat-niger.org/"/>
    <hyperlink ref="B36" r:id="rId30" display="http://www.nigerianstat.gov.ng/index.php"/>
    <hyperlink ref="B37" r:id="rId31" display="http://www.statistics.gov.rw/"/>
    <hyperlink ref="B38" r:id="rId32" display="http://www.ine.st/"/>
    <hyperlink ref="B39" r:id="rId33" display="http://www.ansd.org/"/>
    <hyperlink ref="B40" r:id="rId34" display="http://www.nsb.gov.sc/"/>
    <hyperlink ref="B41" r:id="rId35" display="http://www.statistics.sl/"/>
    <hyperlink ref="B42" r:id="rId36" display="http://www.statssa.gov.za/"/>
    <hyperlink ref="B43" r:id="rId37" display="http://www.cbs.gov.sd/"/>
    <hyperlink ref="B44" r:id="rId38" display="http://www.gov.sz/"/>
    <hyperlink ref="B45" r:id="rId39" display="http://www.stat-togo.org/"/>
    <hyperlink ref="B46" r:id="rId40" display="http://www.ins.nat.tn/"/>
    <hyperlink ref="B47" r:id="rId41" display="http://www.ubos.org/"/>
    <hyperlink ref="B48" r:id="rId42" display="http://www.nbs.go.tz/"/>
    <hyperlink ref="B49" r:id="rId43" display="http://www.zamstats.gov.zm/"/>
    <hyperlink ref="B53" r:id="rId44" display="http://www.gov.ai/statistics/"/>
    <hyperlink ref="B54" r:id="rId45" display="http://www.indec.mecon.ar/default.htm"/>
    <hyperlink ref="B55" r:id="rId46" display="http://www.cbs.aw/"/>
    <hyperlink ref="B56" r:id="rId47" display="http://statistics.bahamas.gov.bs/"/>
    <hyperlink ref="B57" r:id="rId48" display="http://www.barstats.gov.bb/"/>
    <hyperlink ref="B58" r:id="rId49" display="http://www.statisticsbelize.org.bz/"/>
    <hyperlink ref="B59" r:id="rId50" display="http://www.seaexpress.bm/portal/server.pt?open=512&amp;objID=227&amp;mode=2&amp;in_hi_userid=2&amp;cached=true"/>
    <hyperlink ref="B60" r:id="rId51" display="http://www.ine.gov.bo/"/>
    <hyperlink ref="B61" r:id="rId52" display="http://www.ibge.gov.br/"/>
    <hyperlink ref="B62" r:id="rId53" display="http://www.statcan.gc.ca/"/>
    <hyperlink ref="B63" r:id="rId54" display="http://www.eso.ky/"/>
    <hyperlink ref="B64" r:id="rId55" display="http://www.ine.cl/"/>
    <hyperlink ref="B65" r:id="rId56" display="http://www.dane.gov.co/"/>
    <hyperlink ref="B66" r:id="rId57" display="http://www.inec.go.cr/"/>
    <hyperlink ref="B67" r:id="rId58" display="http://www.one.cu/"/>
    <hyperlink ref="B68" r:id="rId59" display="http://www.one.gob.do/"/>
    <hyperlink ref="B69" r:id="rId60" display="http://www.inec.gov.ec/"/>
    <hyperlink ref="B70" r:id="rId61" display="http://www.digestyc.gob.sv/"/>
    <hyperlink ref="B71" r:id="rId62" display="http://www.ine.gob.gt/"/>
    <hyperlink ref="B72" r:id="rId63" display="http://www.statisticsguyana.gov.gy/"/>
    <hyperlink ref="B73" r:id="rId64" display="http://www.ihsi.ht/"/>
    <hyperlink ref="B74" r:id="rId65" display="http://www.ine-hn.org/"/>
    <hyperlink ref="B75" r:id="rId66" display="http://www.statinja.com/"/>
    <hyperlink ref="B76" r:id="rId67" display="http://www.inegi.org.mx/"/>
    <hyperlink ref="B77" r:id="rId68" display="http://www.central-bureau-of-statistics.an/default.asp"/>
    <hyperlink ref="B78" r:id="rId69" display="http://www.inec.gob.ni/"/>
    <hyperlink ref="B79" r:id="rId70" display="http://www.contraloria.gob.pa/"/>
    <hyperlink ref="B80" r:id="rId71" display="http://www.dgeec.gov.py/"/>
    <hyperlink ref="B81" r:id="rId72" display="http://www.inei.gob.pe/"/>
    <hyperlink ref="B82" r:id="rId73" display="http://www.stats.gov.lc/"/>
    <hyperlink ref="B83" r:id="rId74" display="http://www.statistics-suriname.org/"/>
    <hyperlink ref="B84" r:id="rId75" display="http://www.cso.gov.tt/"/>
    <hyperlink ref="B85" r:id="rId76" display="http://www.depstc.org/"/>
    <hyperlink ref="B86" r:id="rId77" display="http://www.ine.gub.uy/"/>
    <hyperlink ref="B87" r:id="rId78" display="http://www.fedstats.gov/"/>
    <hyperlink ref="B88" r:id="rId79" display="http://www.census.gov/"/>
    <hyperlink ref="B89" r:id="rId80" display="http://www.bea.gov/"/>
    <hyperlink ref="B90" r:id="rId81" display="http://www.ojp.usdoj.gov/bjs/"/>
    <hyperlink ref="B91" r:id="rId82" display="http://stats.bls.gov/"/>
    <hyperlink ref="B92" r:id="rId83" display="http://www.bts.gov/"/>
    <hyperlink ref="B93" r:id="rId84" display="http://www.stat-usa.gov/"/>
    <hyperlink ref="B94" r:id="rId85" display="http://www.eia.doe.gov/"/>
    <hyperlink ref="B95" r:id="rId86" display="http://www.cdc.gov/nchswww/"/>
    <hyperlink ref="B96" r:id="rId87" display="http://www.ed.gov/NCES/"/>
    <hyperlink ref="B97" r:id="rId88" display="http://www.ers.usda.gov/"/>
    <hyperlink ref="B99" r:id="rId89" display="http://www.ine.gov.ve/"/>
    <hyperlink ref="B103" r:id="rId90" display="http://www.armstat.am/"/>
    <hyperlink ref="B104" r:id="rId91" display="http://www.azstat.org/"/>
    <hyperlink ref="B105" r:id="rId92" display="http://www.cio.gov.bh/"/>
    <hyperlink ref="B106" r:id="rId93" display="http://www.bbs.gov.bd/"/>
    <hyperlink ref="B107" r:id="rId94" display="http://www.nsb.gov.bt/"/>
    <hyperlink ref="B108" r:id="rId95" display="http://www.depd.gov.bn/dept_dos.html"/>
    <hyperlink ref="B109" r:id="rId96" display="http://www.nis.gov.kh/"/>
    <hyperlink ref="B110" r:id="rId97" display="http://www.stats.gov.cn/"/>
    <hyperlink ref="B111" r:id="rId98" display="http://www.censtatd.gov.hk/"/>
    <hyperlink ref="B112" r:id="rId99" display="http://www.dsec.gov.mo/"/>
    <hyperlink ref="B113" r:id="rId100" display="http://www.mof.gov.cy/mof/cystat/statistics.nsf"/>
    <hyperlink ref="B114" r:id="rId101" display="http://www.statistics.ge/"/>
    <hyperlink ref="B115" r:id="rId102" display="http://www.mospi.gov.in/"/>
    <hyperlink ref="B116" r:id="rId103" display="http://www.bps.go.id/"/>
    <hyperlink ref="B117" r:id="rId104" display="http://www.sci.org.ir/"/>
    <hyperlink ref="B118" r:id="rId105" display="http://cosit.gov.iq/english/index.php"/>
    <hyperlink ref="B119" r:id="rId106" display="http://www.cbs.gov.il/"/>
    <hyperlink ref="B120" r:id="rId107" display="http://www.stat.go.jp/"/>
    <hyperlink ref="B121" r:id="rId108" display="http://www.dos.gov.jo/"/>
    <hyperlink ref="B122" r:id="rId109" display="http://www.stat.kz/"/>
    <hyperlink ref="B123" r:id="rId110" display="http://www.stat.kg/"/>
    <hyperlink ref="B124" r:id="rId111" display="http://kostat.go.kr/"/>
    <hyperlink ref="B125" r:id="rId112" display="http://www.cso.gov.kw/"/>
    <hyperlink ref="B126" r:id="rId113" display="http://www.nsc.gov.la/"/>
    <hyperlink ref="B127" r:id="rId114" display="http://www.cas.gov.lb/"/>
    <hyperlink ref="B128" r:id="rId115" display="http://www.statistics.gov.my/"/>
    <hyperlink ref="B129" r:id="rId116" display="http://www.planning.gov.mv/"/>
    <hyperlink ref="B130" r:id="rId117" display="http://www.nso.mn/"/>
    <hyperlink ref="B131" r:id="rId118" display="http://www.csostat.gov.mm/"/>
    <hyperlink ref="B132" r:id="rId119" display="http://www.cbs.gov.np/"/>
    <hyperlink ref="B133" r:id="rId120" display="http://www.pcbs.gov.ps/"/>
    <hyperlink ref="B134" r:id="rId121" display="http://www.moneoman.gov.om/"/>
    <hyperlink ref="B135" r:id="rId122" display="http://www.statpak.gov.pk/"/>
    <hyperlink ref="B136" r:id="rId123" display="http://www.nscb.gov.ph/"/>
    <hyperlink ref="B137" r:id="rId124" display="http://www.census.gov.ph/"/>
    <hyperlink ref="B138" r:id="rId125" display="http://www.qsa.gov.qa/eng/index.htm"/>
    <hyperlink ref="B139" r:id="rId126" display="http://www.planning.gov.sa/"/>
    <hyperlink ref="B140" r:id="rId127" display="http://www.singstat.gov.sg/"/>
    <hyperlink ref="B141" r:id="rId128" display="http://www.statistics.gov.lk/"/>
    <hyperlink ref="B142" r:id="rId129" display="http://www.cbssyr.org/"/>
    <hyperlink ref="B143" r:id="rId130" display="http://www.stat.tj/"/>
    <hyperlink ref="B144" r:id="rId131" display="http://www.nso.go.th/"/>
    <hyperlink ref="B145" r:id="rId132" display="http://www.turkstat.gov.tr/"/>
    <hyperlink ref="B146" r:id="rId133" display="http://www.economy.ae/English/AboutUs/MinistryDepartments/Pages/CentralStatisticsDepartment.aspx"/>
    <hyperlink ref="B148" r:id="rId134" display="http://www.gso.gov.vn/"/>
    <hyperlink ref="B149" r:id="rId135" display="http://www.cso-yemen.org/"/>
    <hyperlink ref="B153" r:id="rId136" display="http://www.asub.ax/"/>
    <hyperlink ref="B154" r:id="rId137" display="http://www.instat.gov.al/"/>
    <hyperlink ref="B155" r:id="rId138" display="http://www.estadistica.ad/"/>
    <hyperlink ref="B156" r:id="rId139" display="http://www.statistik.at/"/>
    <hyperlink ref="B157" r:id="rId140" display="http://belstat.gov.by/"/>
    <hyperlink ref="B158" r:id="rId141" display="http://www.statbel.fgov.be/"/>
    <hyperlink ref="B160" r:id="rId142" display="http://www.fzs.ba/"/>
    <hyperlink ref="B161" r:id="rId143" display="http://www.rzs.rs.ba/"/>
    <hyperlink ref="B162" r:id="rId144" display="http://www.nsi.bg/"/>
    <hyperlink ref="B163" r:id="rId145" display="http://www.dzs.hr/"/>
    <hyperlink ref="B164" r:id="rId146" display="http://www.czso.cz/"/>
    <hyperlink ref="B165" r:id="rId147" display="http://www.dst.dk/"/>
    <hyperlink ref="B166" r:id="rId148" display="http://www.stat.ee/"/>
    <hyperlink ref="B167" r:id="rId149" display="http://www.hagstova.fo/"/>
    <hyperlink ref="B168" r:id="rId150" display="http://www.stat.fi/"/>
    <hyperlink ref="B169" r:id="rId151" display="http://www.insee.fr/"/>
    <hyperlink ref="B170" r:id="rId152" display="http://www.insee.fr/"/>
    <hyperlink ref="B171" r:id="rId153" display="http://www.statistique-publique.fr/"/>
    <hyperlink ref="B172" r:id="rId154" display="http://www.destatis.de/"/>
    <hyperlink ref="B173" r:id="rId155" display="http://www.statistics.gr/"/>
    <hyperlink ref="B174" r:id="rId156" display="http://www.stat.gl/"/>
    <hyperlink ref="B175" r:id="rId157" display="http://portal.ksh.hu/portal/page?_pageid=38,119919&amp;_dad=portal&amp;_schema=PORTAL"/>
    <hyperlink ref="B176" r:id="rId158" display="http://www.hagstofa.is/"/>
    <hyperlink ref="B177" r:id="rId159" display="http://www.cso.ie/"/>
    <hyperlink ref="B178" r:id="rId160" display="http://www.istat.it/"/>
    <hyperlink ref="B179" r:id="rId161" display="http://www.csb.lv/"/>
    <hyperlink ref="B180" r:id="rId162" display="http://www.as.llv.li/"/>
    <hyperlink ref="B181" r:id="rId163" display="http://www.stat.gov.lt/"/>
    <hyperlink ref="B182" r:id="rId164" display="http://www.statec.lu/"/>
    <hyperlink ref="B183" r:id="rId165" display="http://www.nso.gov.mt/"/>
    <hyperlink ref="B184" r:id="rId166" display="http://www.statistica.md/?lang=en"/>
    <hyperlink ref="B185" r:id="rId167" display="http://www.gouv.mc/"/>
    <hyperlink ref="B186" r:id="rId168" display="http://www.monstat.org/EngPrva.htm"/>
    <hyperlink ref="B187" r:id="rId169" display="http://www.cbs.nl/"/>
    <hyperlink ref="B188" r:id="rId170" display="http://www.ssb.no/"/>
    <hyperlink ref="B189" r:id="rId171" display="http://www.stat.gov.pl/"/>
    <hyperlink ref="B190" r:id="rId172" display="http://www.ine.pt/"/>
    <hyperlink ref="B191" r:id="rId173" display="http://www.insse.ro/"/>
    <hyperlink ref="B192" r:id="rId174" display="http://www.gks.ru/"/>
    <hyperlink ref="B193" r:id="rId175" display="http://www.upeceds.sm/"/>
    <hyperlink ref="B194" r:id="rId176" display="http://webrzs.statserb.sr.gov.yu/axd/en/index.php"/>
    <hyperlink ref="B195" r:id="rId177" display="http://www.statistics.sk/"/>
    <hyperlink ref="B196" r:id="rId178" display="http://www.stat.si/"/>
    <hyperlink ref="B197" r:id="rId179" display="http://www.ine.es/"/>
    <hyperlink ref="B198" r:id="rId180" display="http://www.scb.se/"/>
    <hyperlink ref="B199" r:id="rId181" display="http://www.bfs.admin.ch/"/>
    <hyperlink ref="B200" r:id="rId182" display="http://www.stat.gov.mk/"/>
    <hyperlink ref="B201" r:id="rId183" display="http://www.ukrstat.gov.ua/"/>
    <hyperlink ref="B202" r:id="rId184" display="http://www.statistics.gov.uk/"/>
    <hyperlink ref="B203" r:id="rId185" display="http://www.statistics.gov.uk/default.asp"/>
    <hyperlink ref="B204" r:id="rId186" display="http://www.uktradeinfo.com/"/>
    <hyperlink ref="B208" r:id="rId187" display="http://www.abs.gov.au/"/>
    <hyperlink ref="B209" r:id="rId188" display="http://www.stats.gov.ck/"/>
    <hyperlink ref="B210" r:id="rId189" display="http://www.statsfiji.gov.fj/"/>
    <hyperlink ref="B211" r:id="rId190" display="http://www.spc.int/prism/Country/KI/Stats/"/>
    <hyperlink ref="B212" r:id="rId191" display="http://www.fsmgov.org/info/people.html"/>
    <hyperlink ref="B213" r:id="rId192" display="http://www.rmiembassyus.org/"/>
    <hyperlink ref="B214" r:id="rId193" display="http://www.spc.int/prism/country/mh/stats/"/>
    <hyperlink ref="B215" r:id="rId194" display="http://www.spc.int/prism/country/nr/stats/"/>
    <hyperlink ref="B216" r:id="rId195" display="http://www.stats.govt.nz/"/>
    <hyperlink ref="B217" r:id="rId196" display="http://www.spc.int/prism/Country/NU/stats/"/>
    <hyperlink ref="B218" r:id="rId197" display="http://www.commerce.gov.mp/new/central_statistic/welcome.php"/>
    <hyperlink ref="B219" r:id="rId198" display="http://www.palaugov.net/stats/"/>
    <hyperlink ref="B220" r:id="rId199" display="http://www.nso.gov.pg/"/>
    <hyperlink ref="B221" r:id="rId200" display="http://www.spc.int/prism/country/ws/stats/"/>
    <hyperlink ref="B222" r:id="rId201" display="http://www.spc.int/prism/country/sb/stats/"/>
    <hyperlink ref="B223" r:id="rId202" display="http://www.spc.int/prism/country/tk/stats/"/>
    <hyperlink ref="B224" r:id="rId203" display="http://www.spc.int/prism/Country/TO/stats/"/>
    <hyperlink ref="B225" r:id="rId204" display="http://www.spc.int/prism/country/tv/stats/"/>
    <hyperlink ref="B226" r:id="rId205" display="http://www.spc.int/prism/Country/VU/stats/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T8" sqref="T8"/>
    </sheetView>
  </sheetViews>
  <sheetFormatPr defaultColWidth="9.140625" defaultRowHeight="12.75"/>
  <cols>
    <col min="1" max="1" width="12.7109375" style="0" customWidth="1"/>
    <col min="12" max="12" width="10.8515625" style="0" customWidth="1"/>
    <col min="15" max="15" width="15.421875" style="0" customWidth="1"/>
    <col min="16" max="16" width="5.00390625" style="0" bestFit="1" customWidth="1"/>
    <col min="17" max="17" width="17.421875" style="0" customWidth="1"/>
  </cols>
  <sheetData>
    <row r="1" ht="12.75">
      <c r="A1" t="s">
        <v>0</v>
      </c>
    </row>
    <row r="3" spans="1:12" ht="12.75">
      <c r="A3" s="192" t="s">
        <v>11</v>
      </c>
      <c r="B3" s="149" t="s">
        <v>8</v>
      </c>
      <c r="C3" s="150"/>
      <c r="D3" s="151"/>
      <c r="E3" s="149" t="s">
        <v>9</v>
      </c>
      <c r="F3" s="150"/>
      <c r="G3" s="151"/>
      <c r="H3" s="149" t="s">
        <v>10</v>
      </c>
      <c r="I3" s="150"/>
      <c r="J3" s="151"/>
      <c r="K3" s="190" t="s">
        <v>15</v>
      </c>
      <c r="L3" s="190" t="s">
        <v>16</v>
      </c>
    </row>
    <row r="4" spans="1:12" ht="38.25">
      <c r="A4" s="193"/>
      <c r="B4" s="1" t="s">
        <v>5</v>
      </c>
      <c r="C4" s="2" t="s">
        <v>6</v>
      </c>
      <c r="D4" s="3" t="s">
        <v>7</v>
      </c>
      <c r="E4" s="1" t="s">
        <v>5</v>
      </c>
      <c r="F4" s="2" t="s">
        <v>6</v>
      </c>
      <c r="G4" s="3" t="s">
        <v>7</v>
      </c>
      <c r="H4" s="1" t="s">
        <v>5</v>
      </c>
      <c r="I4" s="2" t="s">
        <v>6</v>
      </c>
      <c r="J4" s="3" t="s">
        <v>7</v>
      </c>
      <c r="K4" s="191"/>
      <c r="L4" s="191"/>
    </row>
    <row r="5" ht="12.75">
      <c r="A5" s="4" t="s">
        <v>1</v>
      </c>
    </row>
    <row r="6" spans="1:17" ht="12.75">
      <c r="A6" t="s">
        <v>2</v>
      </c>
      <c r="O6" s="17" t="s">
        <v>2</v>
      </c>
      <c r="P6" s="18"/>
      <c r="Q6" s="13" t="str">
        <f>CONCATENATE(Sample!O6," ","(",Sample!P6,")")</f>
        <v>Kenya ()</v>
      </c>
    </row>
    <row r="7" spans="1:17" ht="12.75">
      <c r="A7" t="s">
        <v>3</v>
      </c>
      <c r="O7" s="19" t="s">
        <v>3</v>
      </c>
      <c r="P7" s="20"/>
      <c r="Q7" s="13" t="str">
        <f>CONCATENATE(Sample!O7," ","(",Sample!P7,")")</f>
        <v>Nigeria ()</v>
      </c>
    </row>
    <row r="8" spans="1:13" ht="12.75">
      <c r="A8" t="s">
        <v>4</v>
      </c>
      <c r="B8" s="5" t="s">
        <v>14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5:17" ht="12.75">
      <c r="O9" s="14" t="s">
        <v>269</v>
      </c>
      <c r="P9" s="15">
        <v>2000</v>
      </c>
      <c r="Q9" s="13" t="str">
        <f>CONCATENATE(Sample!O9," ","(",Sample!P9,")")</f>
        <v>Austria (2000)</v>
      </c>
    </row>
    <row r="10" spans="1:17" ht="12.75">
      <c r="A10" s="4" t="s">
        <v>12</v>
      </c>
      <c r="O10" s="14" t="s">
        <v>117</v>
      </c>
      <c r="P10" s="16">
        <v>1996</v>
      </c>
      <c r="Q10" s="13" t="str">
        <f>CONCATENATE(Sample!O10," ","(",Sample!P10,")")</f>
        <v>Brazil (1996)</v>
      </c>
    </row>
    <row r="11" spans="1:17" ht="12.75">
      <c r="A11" t="s">
        <v>13</v>
      </c>
      <c r="O11" s="14" t="s">
        <v>123</v>
      </c>
      <c r="P11" s="15">
        <v>1997</v>
      </c>
      <c r="Q11" s="13" t="str">
        <f>CONCATENATE(Sample!O11," ","(",Sample!P11,")")</f>
        <v>Chile (1997)</v>
      </c>
    </row>
    <row r="12" spans="15:17" ht="12.75">
      <c r="O12" s="14" t="s">
        <v>127</v>
      </c>
      <c r="P12" s="16">
        <v>2004</v>
      </c>
      <c r="Q12" s="13" t="str">
        <f>CONCATENATE(Sample!O12," ","(",Sample!P12,")")</f>
        <v>Costa Rica (2004)</v>
      </c>
    </row>
    <row r="13" spans="15:17" ht="12.75">
      <c r="O13" s="14" t="s">
        <v>144</v>
      </c>
      <c r="P13" s="16">
        <v>2004</v>
      </c>
      <c r="Q13" s="13" t="str">
        <f>CONCATENATE(Sample!O13," ","(",Sample!P13,")")</f>
        <v>Mexico (2004)</v>
      </c>
    </row>
    <row r="14" spans="1:17" ht="12.75">
      <c r="A14" t="s">
        <v>17</v>
      </c>
      <c r="L14" t="s">
        <v>18</v>
      </c>
      <c r="O14" s="14" t="s">
        <v>395</v>
      </c>
      <c r="P14" s="16">
        <v>2003</v>
      </c>
      <c r="Q14" s="13" t="str">
        <f>CONCATENATE(Sample!O14," ","(",Sample!P14,")")</f>
        <v>US (2003)</v>
      </c>
    </row>
    <row r="15" spans="15:17" ht="12.75">
      <c r="O15" s="14" t="s">
        <v>163</v>
      </c>
      <c r="P15" s="16">
        <v>2006</v>
      </c>
      <c r="Q15" s="13" t="str">
        <f>CONCATENATE(Sample!O15," ","(",Sample!P15,")")</f>
        <v>Uruguay (2006)</v>
      </c>
    </row>
    <row r="17" spans="15:17" ht="12.75">
      <c r="O17" s="14" t="s">
        <v>191</v>
      </c>
      <c r="P17" s="16"/>
      <c r="Q17" s="13" t="str">
        <f>CONCATENATE(Sample!O17," ","(",Sample!P17,")")</f>
        <v>China ()</v>
      </c>
    </row>
    <row r="18" spans="1:17" ht="12.75">
      <c r="A18" t="s">
        <v>19</v>
      </c>
      <c r="O18" s="14" t="s">
        <v>201</v>
      </c>
      <c r="P18" s="16"/>
      <c r="Q18" s="13" t="str">
        <f>CONCATENATE(Sample!O18," ","(",Sample!P18,")")</f>
        <v>India ()</v>
      </c>
    </row>
    <row r="19" spans="15:17" ht="12.75">
      <c r="O19" s="14" t="s">
        <v>203</v>
      </c>
      <c r="P19" s="16"/>
      <c r="Q19" s="13" t="str">
        <f>CONCATENATE(Sample!O19," ","(",Sample!P19,")")</f>
        <v>Indonesia ()</v>
      </c>
    </row>
    <row r="20" spans="2:17" ht="12.75">
      <c r="B20" s="149" t="s">
        <v>8</v>
      </c>
      <c r="C20" s="150"/>
      <c r="D20" s="151"/>
      <c r="E20" s="149" t="s">
        <v>9</v>
      </c>
      <c r="F20" s="150"/>
      <c r="G20" s="151"/>
      <c r="H20" s="149" t="s">
        <v>10</v>
      </c>
      <c r="I20" s="150"/>
      <c r="J20" s="151"/>
      <c r="O20" s="14" t="s">
        <v>210</v>
      </c>
      <c r="P20" s="16">
        <v>2004</v>
      </c>
      <c r="Q20" s="13" t="str">
        <f>CONCATENATE(Sample!O20," ","(",Sample!P20,")")</f>
        <v>Japan (2004)</v>
      </c>
    </row>
    <row r="21" spans="1:17" ht="38.25">
      <c r="A21" t="s">
        <v>11</v>
      </c>
      <c r="B21" s="1" t="s">
        <v>5</v>
      </c>
      <c r="C21" s="2" t="s">
        <v>6</v>
      </c>
      <c r="D21" s="3" t="s">
        <v>7</v>
      </c>
      <c r="E21" s="1" t="s">
        <v>5</v>
      </c>
      <c r="F21" s="2" t="s">
        <v>6</v>
      </c>
      <c r="G21" s="3" t="s">
        <v>7</v>
      </c>
      <c r="H21" s="1" t="s">
        <v>5</v>
      </c>
      <c r="I21" s="2" t="s">
        <v>6</v>
      </c>
      <c r="J21" s="3" t="s">
        <v>7</v>
      </c>
      <c r="O21" s="14" t="s">
        <v>239</v>
      </c>
      <c r="P21" s="16">
        <v>1999</v>
      </c>
      <c r="Q21" s="13" t="str">
        <f>CONCATENATE(Sample!O21," ","(",Sample!P21,")")</f>
        <v>Philippines (1999)</v>
      </c>
    </row>
    <row r="22" spans="1:17" ht="12.75">
      <c r="A22" s="4" t="s">
        <v>1</v>
      </c>
      <c r="O22" s="14" t="s">
        <v>393</v>
      </c>
      <c r="P22" s="16">
        <v>2000</v>
      </c>
      <c r="Q22" s="13" t="str">
        <f>CONCATENATE(Sample!O22," ","(",Sample!P22,")")</f>
        <v>South Korea (2000)</v>
      </c>
    </row>
    <row r="23" spans="1:17" ht="12.75">
      <c r="A23" t="s">
        <v>2</v>
      </c>
      <c r="O23" s="14" t="s">
        <v>394</v>
      </c>
      <c r="P23" s="16">
        <v>1998</v>
      </c>
      <c r="Q23" s="13" t="str">
        <f>CONCATENATE(Sample!O23," ","(",Sample!P23,")")</f>
        <v>Taiwan (1998)</v>
      </c>
    </row>
    <row r="24" spans="1:17" ht="12.75">
      <c r="A24" t="s">
        <v>3</v>
      </c>
      <c r="O24" s="14" t="s">
        <v>252</v>
      </c>
      <c r="P24" s="16"/>
      <c r="Q24" s="13" t="str">
        <f>CONCATENATE(Sample!O24," ","(",Sample!P24,")")</f>
        <v>Thailand ()</v>
      </c>
    </row>
    <row r="25" spans="1:2" ht="12.75">
      <c r="A25" t="s">
        <v>4</v>
      </c>
      <c r="B25" t="s">
        <v>14</v>
      </c>
    </row>
    <row r="26" spans="15:17" ht="12.75">
      <c r="O26" s="14" t="s">
        <v>291</v>
      </c>
      <c r="P26" s="16">
        <v>2004</v>
      </c>
      <c r="Q26" s="13" t="str">
        <f>CONCATENATE(Sample!O26," ","(",Sample!P26,")")</f>
        <v>Finland (2004)</v>
      </c>
    </row>
    <row r="27" spans="1:17" ht="12.75">
      <c r="A27" s="4" t="s">
        <v>12</v>
      </c>
      <c r="O27" s="14" t="s">
        <v>293</v>
      </c>
      <c r="P27" s="16"/>
      <c r="Q27" s="13" t="str">
        <f>CONCATENATE(Sample!O27," ","(",Sample!P27,")")</f>
        <v>France ()</v>
      </c>
    </row>
    <row r="28" spans="1:17" ht="12.75">
      <c r="A28" t="s">
        <v>13</v>
      </c>
      <c r="O28" s="14" t="s">
        <v>296</v>
      </c>
      <c r="P28" s="16"/>
      <c r="Q28" s="13" t="str">
        <f>CONCATENATE(Sample!O28," ","(",Sample!P28,")")</f>
        <v>Germany ()</v>
      </c>
    </row>
    <row r="29" spans="15:17" ht="12.75">
      <c r="O29" s="14" t="s">
        <v>302</v>
      </c>
      <c r="P29" s="16">
        <v>2005</v>
      </c>
      <c r="Q29" s="13" t="str">
        <f>CONCATENATE(Sample!O29," ","(",Sample!P29,")")</f>
        <v>Hungary (2005)</v>
      </c>
    </row>
    <row r="30" spans="15:17" ht="12.75">
      <c r="O30" s="14" t="s">
        <v>343</v>
      </c>
      <c r="P30" s="16"/>
      <c r="Q30" s="13" t="str">
        <f>CONCATENATE(Sample!O30," ","(",Sample!P30,")")</f>
        <v>Spain ()</v>
      </c>
    </row>
    <row r="31" spans="15:17" ht="12.75">
      <c r="O31" s="14" t="s">
        <v>341</v>
      </c>
      <c r="P31" s="16">
        <v>2004</v>
      </c>
      <c r="Q31" s="13" t="str">
        <f>CONCATENATE(Sample!O31," ","(",Sample!P31,")")</f>
        <v>Slovenia (2004)</v>
      </c>
    </row>
    <row r="32" spans="15:17" ht="12.75">
      <c r="O32" s="14" t="s">
        <v>344</v>
      </c>
      <c r="P32" s="16">
        <v>2003</v>
      </c>
      <c r="Q32" s="13" t="str">
        <f>CONCATENATE(Sample!O32," ","(",Sample!P32,")")</f>
        <v>Sweden (2003)</v>
      </c>
    </row>
  </sheetData>
  <mergeCells count="9">
    <mergeCell ref="A3:A4"/>
    <mergeCell ref="L3:L4"/>
    <mergeCell ref="B3:D3"/>
    <mergeCell ref="E3:G3"/>
    <mergeCell ref="H3:J3"/>
    <mergeCell ref="B20:D20"/>
    <mergeCell ref="E20:G20"/>
    <mergeCell ref="H20:J20"/>
    <mergeCell ref="K3:K4"/>
  </mergeCells>
  <dataValidations count="1">
    <dataValidation type="list" allowBlank="1" showInputMessage="1" showErrorMessage="1" sqref="O7:P7">
      <formula1>VarNames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Hawaii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Mason</dc:creator>
  <cp:keywords/>
  <dc:description/>
  <cp:lastModifiedBy>Andrew Mason</cp:lastModifiedBy>
  <dcterms:created xsi:type="dcterms:W3CDTF">2009-10-29T14:01:25Z</dcterms:created>
  <dcterms:modified xsi:type="dcterms:W3CDTF">2010-01-20T22:26:18Z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