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Notes" sheetId="1" r:id="rId1"/>
    <sheet name="Population" sheetId="2" r:id="rId2"/>
    <sheet name="Age Profiles" sheetId="3" r:id="rId3"/>
    <sheet name="Results" sheetId="4" r:id="rId4"/>
  </sheets>
  <definedNames/>
  <calcPr fullCalcOnLoad="1"/>
</workbook>
</file>

<file path=xl/sharedStrings.xml><?xml version="1.0" encoding="utf-8"?>
<sst xmlns="http://schemas.openxmlformats.org/spreadsheetml/2006/main" count="927" uniqueCount="26">
  <si>
    <t>Total</t>
  </si>
  <si>
    <t>Age</t>
  </si>
  <si>
    <t>Support Ratio</t>
  </si>
  <si>
    <t>In order to measure the first dividend, there are two pieces of date.</t>
  </si>
  <si>
    <t>1. Population estimates and projections</t>
  </si>
  <si>
    <t>Method</t>
  </si>
  <si>
    <t xml:space="preserve">The first dividend is basically the rate of growth of the support ratio. </t>
  </si>
  <si>
    <t>The support ratio is calculated by dividing aggregate labor income by aggregate consumption</t>
  </si>
  <si>
    <t>Data</t>
  </si>
  <si>
    <t>Introduction</t>
  </si>
  <si>
    <t>Aggregate labor income is computed as the summation of the product between population by age and labor income by age</t>
  </si>
  <si>
    <t>Aggregate consumption is computed as the summation of the product between population by age and consumption by age</t>
  </si>
  <si>
    <t>Year</t>
  </si>
  <si>
    <t>The First Demographic Dividend</t>
  </si>
  <si>
    <t>Country</t>
  </si>
  <si>
    <t>2. Per capita age profiles of consumption and labor income (adjusted to macro controls)</t>
  </si>
  <si>
    <t>0-19</t>
  </si>
  <si>
    <t>65+</t>
  </si>
  <si>
    <t>20-64</t>
  </si>
  <si>
    <t>-</t>
  </si>
  <si>
    <t>Consumption</t>
  </si>
  <si>
    <t>Labor income</t>
  </si>
  <si>
    <t>Growth rates of support ratio (first dividend)</t>
  </si>
  <si>
    <t xml:space="preserve">Source: World Population Prospects, the 2006 Revision </t>
  </si>
  <si>
    <t>Note: Population projections are based on medium variant on total fertility</t>
  </si>
  <si>
    <t>Senegal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</si>
</sst>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00000"/>
    <numFmt numFmtId="181" formatCode="0.00000"/>
    <numFmt numFmtId="182" formatCode="0.0000"/>
    <numFmt numFmtId="183" formatCode="&quot;\&quot;#,##0;&quot;\&quot;\-#,##0"/>
    <numFmt numFmtId="184" formatCode="&quot;\&quot;#,##0;[Red]&quot;\&quot;\-#,##0"/>
    <numFmt numFmtId="185" formatCode="&quot;\&quot;#,##0.00;&quot;\&quot;\-#,##0.00"/>
    <numFmt numFmtId="186" formatCode="&quot;\&quot;#,##0.00;[Red]&quot;\&quot;\-#,##0.00"/>
    <numFmt numFmtId="187" formatCode="_ &quot;\&quot;* #,##0_ ;_ &quot;\&quot;* \-#,##0_ ;_ &quot;\&quot;* &quot;-&quot;_ ;_ @_ "/>
    <numFmt numFmtId="188" formatCode="_ * #,##0_ ;_ * \-#,##0_ ;_ * &quot;-&quot;_ ;_ @_ "/>
    <numFmt numFmtId="189" formatCode="_ &quot;\&quot;* #,##0.00_ ;_ &quot;\&quot;* \-#,##0.00_ ;_ &quot;\&quot;* &quot;-&quot;??_ ;_ @_ "/>
    <numFmt numFmtId="190" formatCode="_ * #,##0.00_ ;_ * \-#,##0.0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 "/>
    <numFmt numFmtId="196" formatCode="0.0"/>
    <numFmt numFmtId="197" formatCode="#\ ###\ ###\ ##0;\-#\ ###\ ###\ ##0;&quot;—&quot;"/>
    <numFmt numFmtId="198" formatCode="0.000_ "/>
    <numFmt numFmtId="199" formatCode="0.0_ "/>
    <numFmt numFmtId="200" formatCode="0_ "/>
    <numFmt numFmtId="201" formatCode="##0.00;\-##0.00;&quot;—&quot;"/>
    <numFmt numFmtId="202" formatCode="0_);[Red]\(0\)"/>
    <numFmt numFmtId="203" formatCode="0.0_);[Red]\(0.0\)"/>
    <numFmt numFmtId="204" formatCode="#,##0_ "/>
    <numFmt numFmtId="205" formatCode="_(* #,##0_);_(* \(#,##0\);_(* &quot;-&quot;??_);_(@_)"/>
    <numFmt numFmtId="206" formatCode="0.0000000"/>
    <numFmt numFmtId="207" formatCode="0.000"/>
  </numFmts>
  <fonts count="17">
    <font>
      <sz val="10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sz val="6"/>
      <name val="HakusyuGyosyo_kk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ＭＳ Ｐゴシック"/>
      <family val="2"/>
    </font>
    <font>
      <sz val="1.75"/>
      <name val="ＭＳ Ｐゴシック"/>
      <family val="2"/>
    </font>
    <font>
      <sz val="1.5"/>
      <name val="ＭＳ Ｐゴシック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2" fillId="2" borderId="0" xfId="21" applyFill="1">
      <alignment vertical="center"/>
      <protection/>
    </xf>
    <xf numFmtId="0" fontId="2" fillId="2" borderId="0" xfId="21" applyFont="1" applyFill="1">
      <alignment vertical="center"/>
      <protection/>
    </xf>
    <xf numFmtId="0" fontId="2" fillId="3" borderId="0" xfId="21" applyFill="1">
      <alignment vertical="center"/>
      <protection/>
    </xf>
    <xf numFmtId="197" fontId="7" fillId="3" borderId="0" xfId="21" applyNumberFormat="1" applyFont="1" applyFill="1">
      <alignment vertical="center"/>
      <protection/>
    </xf>
    <xf numFmtId="3" fontId="7" fillId="3" borderId="0" xfId="21" applyNumberFormat="1" applyFont="1" applyFill="1" applyBorder="1" applyAlignment="1">
      <alignment horizontal="right"/>
      <protection/>
    </xf>
    <xf numFmtId="0" fontId="6" fillId="2" borderId="1" xfId="21" applyFont="1" applyFill="1" applyBorder="1" applyAlignment="1" quotePrefix="1">
      <alignment horizontal="center" vertical="center" wrapText="1"/>
      <protection/>
    </xf>
    <xf numFmtId="0" fontId="7" fillId="2" borderId="0" xfId="21" applyFont="1" applyFill="1" applyAlignment="1">
      <alignment horizontal="center"/>
      <protection/>
    </xf>
    <xf numFmtId="197" fontId="7" fillId="2" borderId="0" xfId="21" applyNumberFormat="1" applyFont="1" applyFill="1">
      <alignment vertical="center"/>
      <protection/>
    </xf>
    <xf numFmtId="0" fontId="2" fillId="2" borderId="0" xfId="21" applyFill="1" applyAlignment="1">
      <alignment horizontal="left" vertical="center"/>
      <protection/>
    </xf>
    <xf numFmtId="197" fontId="2" fillId="2" borderId="0" xfId="21" applyNumberFormat="1" applyFill="1" applyAlignment="1">
      <alignment horizontal="left" vertical="center"/>
      <protection/>
    </xf>
    <xf numFmtId="0" fontId="2" fillId="2" borderId="0" xfId="21" applyFill="1" applyAlignment="1">
      <alignment horizontal="center" vertical="center"/>
      <protection/>
    </xf>
    <xf numFmtId="200" fontId="2" fillId="2" borderId="0" xfId="21" applyNumberFormat="1" applyFill="1" applyAlignment="1">
      <alignment horizontal="center" vertical="center"/>
      <protection/>
    </xf>
    <xf numFmtId="0" fontId="2" fillId="2" borderId="0" xfId="21" applyFill="1" applyAlignment="1">
      <alignment vertical="center" wrapText="1"/>
      <protection/>
    </xf>
    <xf numFmtId="0" fontId="2" fillId="2" borderId="2" xfId="21" applyFill="1" applyBorder="1" applyAlignment="1">
      <alignment vertical="center" wrapText="1"/>
      <protection/>
    </xf>
    <xf numFmtId="0" fontId="7" fillId="2" borderId="3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2" fillId="2" borderId="5" xfId="21" applyFill="1" applyBorder="1" applyAlignment="1">
      <alignment vertical="center" wrapText="1"/>
      <protection/>
    </xf>
    <xf numFmtId="0" fontId="2" fillId="2" borderId="0" xfId="21" applyFill="1" applyAlignment="1">
      <alignment vertical="center"/>
      <protection/>
    </xf>
    <xf numFmtId="2" fontId="2" fillId="2" borderId="3" xfId="21" applyNumberFormat="1" applyFill="1" applyBorder="1" applyAlignment="1">
      <alignment horizontal="center" vertical="center"/>
      <protection/>
    </xf>
    <xf numFmtId="2" fontId="2" fillId="2" borderId="6" xfId="21" applyNumberFormat="1" applyFill="1" applyBorder="1" applyAlignment="1">
      <alignment horizontal="center" vertical="center"/>
      <protection/>
    </xf>
    <xf numFmtId="2" fontId="2" fillId="2" borderId="4" xfId="21" applyNumberFormat="1" applyFill="1" applyBorder="1" applyAlignment="1">
      <alignment horizontal="center" vertical="center"/>
      <protection/>
    </xf>
    <xf numFmtId="2" fontId="2" fillId="2" borderId="7" xfId="21" applyNumberFormat="1" applyFill="1" applyBorder="1" applyAlignment="1">
      <alignment horizontal="center" vertical="center"/>
      <protection/>
    </xf>
    <xf numFmtId="0" fontId="8" fillId="3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rst dividen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2"/>
          <c:order val="0"/>
          <c:tx>
            <c:v>20-64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Population!$A$3:$A$103</c:f>
              <c:numCache/>
            </c:numRef>
          </c:cat>
          <c:val>
            <c:numRef>
              <c:f>Population!$DD$3:$DD$103</c:f>
              <c:numCache/>
            </c:numRef>
          </c:val>
        </c:ser>
        <c:ser>
          <c:idx val="1"/>
          <c:order val="1"/>
          <c:tx>
            <c:v>65+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Population!$A$3:$A$103</c:f>
              <c:numCache/>
            </c:numRef>
          </c:cat>
          <c:val>
            <c:numRef>
              <c:f>Population!$DC$3:$DC$103</c:f>
              <c:numCache/>
            </c:numRef>
          </c:val>
        </c:ser>
        <c:ser>
          <c:idx val="0"/>
          <c:order val="2"/>
          <c:tx>
            <c:v>0-19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Population!$A$3:$A$103</c:f>
              <c:numCache/>
            </c:numRef>
          </c:cat>
          <c:val>
            <c:numRef>
              <c:f>Population!$DB$3:$DB$103</c:f>
              <c:numCache/>
            </c:numRef>
          </c:val>
        </c:ser>
        <c:axId val="17900990"/>
        <c:axId val="26891183"/>
      </c:area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891183"/>
        <c:crosses val="autoZero"/>
        <c:auto val="1"/>
        <c:lblOffset val="100"/>
        <c:tickLblSkip val="10"/>
        <c:tickMarkSkip val="10"/>
        <c:noMultiLvlLbl val="0"/>
      </c:catAx>
      <c:valAx>
        <c:axId val="268911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0-19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Population!$A$3:$A$103</c:f>
              <c:numCache/>
            </c:numRef>
          </c:cat>
          <c:val>
            <c:numRef>
              <c:f>Population!$DB$3:$DB$103</c:f>
              <c:numCache/>
            </c:numRef>
          </c:val>
          <c:smooth val="0"/>
        </c:ser>
        <c:ser>
          <c:idx val="2"/>
          <c:order val="1"/>
          <c:tx>
            <c:v>20-64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Population!$A$3:$A$103</c:f>
              <c:numCache/>
            </c:numRef>
          </c:cat>
          <c:val>
            <c:numRef>
              <c:f>Population!$DD$3:$DD$103</c:f>
              <c:numCache/>
            </c:numRef>
          </c:val>
          <c:smooth val="0"/>
        </c:ser>
        <c:ser>
          <c:idx val="1"/>
          <c:order val="2"/>
          <c:tx>
            <c:v>65+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Population!$A$3:$A$103</c:f>
              <c:numCache/>
            </c:numRef>
          </c:cat>
          <c:val>
            <c:numRef>
              <c:f>Population!$DC$3:$DC$103</c:f>
              <c:numCache/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0702185"/>
        <c:crosses val="autoZero"/>
        <c:auto val="1"/>
        <c:lblOffset val="100"/>
        <c:tickLblSkip val="10"/>
        <c:tickMarkSkip val="10"/>
        <c:noMultiLvlLbl val="0"/>
      </c:catAx>
      <c:valAx>
        <c:axId val="3070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694056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Per Capita Consumption and Labor Income: Japan, US and LDC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'Age Profiles'!#REF!</c:f>
              <c:strCache>
                <c:ptCount val="1"/>
                <c:pt idx="0">
                  <c:v>C_LDC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'Age Profiles'!#REF!</c:f>
              <c:strCache>
                <c:ptCount val="1"/>
                <c:pt idx="0">
                  <c:v>Yl_LDC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'Age Profiles'!#REF!</c:f>
              <c:strCache>
                <c:ptCount val="1"/>
                <c:pt idx="0">
                  <c:v>C_US2003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'Age Profiles'!#REF!</c:f>
              <c:strCache>
                <c:ptCount val="1"/>
                <c:pt idx="0">
                  <c:v>Yl_US2003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'Age Profiles'!#REF!</c:f>
              <c:strCache>
                <c:ptCount val="1"/>
                <c:pt idx="0">
                  <c:v>C_Japan(1984-2004)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'Age Profiles'!#REF!</c:f>
              <c:strCache>
                <c:ptCount val="1"/>
                <c:pt idx="0">
                  <c:v>Yl_Japan(1984-2004)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9027"/>
        <c:crosses val="autoZero"/>
        <c:auto val="1"/>
        <c:lblOffset val="100"/>
        <c:tickLblSkip val="10"/>
        <c:tickMarkSkip val="10"/>
        <c:noMultiLvlLbl val="0"/>
      </c:catAx>
      <c:valAx>
        <c:axId val="384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relative to mean yl ages 30-49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88421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Consumption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'Age Profiles'!$B$2:$CX$2</c:f>
              <c:numCache/>
            </c:numRef>
          </c:cat>
          <c:val>
            <c:numRef>
              <c:f>'Age Profiles'!$B$3:$CX$3</c:f>
              <c:numCache/>
            </c:numRef>
          </c:val>
          <c:smooth val="0"/>
        </c:ser>
        <c:ser>
          <c:idx val="1"/>
          <c:order val="1"/>
          <c:tx>
            <c:v>Labor income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'Age Profiles'!$B$2:$CX$2</c:f>
              <c:numCache/>
            </c:numRef>
          </c:cat>
          <c:val>
            <c:numRef>
              <c:f>'Age Profiles'!$B$4:$CX$4</c:f>
              <c:numCache/>
            </c:numRef>
          </c:val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auto val="1"/>
        <c:lblOffset val="100"/>
        <c:tickLblSkip val="10"/>
        <c:tickMarkSkip val="10"/>
        <c:noMultiLvlLbl val="0"/>
      </c:catAx>
      <c:valAx>
        <c:axId val="433357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6412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Economic Support Ratio, Senegal 1950-2050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525"/>
          <c:w val="0.924"/>
          <c:h val="0.86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/>
            </c:numRef>
          </c:cat>
          <c:val>
            <c:numRef>
              <c:f>Results!$B$2:$B$102</c:f>
              <c:numCache/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34103"/>
        <c:crosses val="autoZero"/>
        <c:auto val="1"/>
        <c:lblOffset val="100"/>
        <c:tickLblSkip val="10"/>
        <c:tickMarkSkip val="10"/>
        <c:noMultiLvlLbl val="0"/>
      </c:catAx>
      <c:valAx>
        <c:axId val="2053410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35"/>
          <c:w val="0.93825"/>
          <c:h val="0.92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/>
            </c:numRef>
          </c:cat>
          <c:val>
            <c:numRef>
              <c:f>Results!$C$2:$C$102</c:f>
              <c:numCache/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49617"/>
        <c:crosses val="autoZero"/>
        <c:auto val="1"/>
        <c:lblOffset val="100"/>
        <c:tickLblSkip val="10"/>
        <c:tickMarkSkip val="10"/>
        <c:noMultiLvlLbl val="0"/>
      </c:catAx>
      <c:valAx>
        <c:axId val="526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Combined Graph First Dividend and Support Ratio Senegal 1950-2050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715"/>
          <c:w val="0.90325"/>
          <c:h val="0.856"/>
        </c:manualLayout>
      </c:layout>
      <c:lineChart>
        <c:grouping val="standard"/>
        <c:varyColors val="0"/>
        <c:ser>
          <c:idx val="1"/>
          <c:order val="0"/>
          <c:tx>
            <c:strRef>
              <c:f>Results!$B$1</c:f>
              <c:strCache>
                <c:ptCount val="1"/>
                <c:pt idx="0">
                  <c:v>Support Ratio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/>
            </c:numRef>
          </c:cat>
          <c:val>
            <c:numRef>
              <c:f>Results!$B$2:$B$102</c:f>
              <c:numCache/>
            </c:numRef>
          </c:val>
          <c:smooth val="0"/>
        </c:ser>
        <c:marker val="1"/>
        <c:axId val="4084506"/>
        <c:axId val="36760555"/>
      </c:lineChart>
      <c:lineChart>
        <c:grouping val="standard"/>
        <c:varyColors val="0"/>
        <c:ser>
          <c:idx val="0"/>
          <c:order val="1"/>
          <c:tx>
            <c:strRef>
              <c:f>Results!$C$1</c:f>
              <c:strCache>
                <c:ptCount val="1"/>
                <c:pt idx="0">
                  <c:v>Growth rates of support ratio (first dividend)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/>
            </c:numRef>
          </c:cat>
          <c:val>
            <c:numRef>
              <c:f>Results!$C$2:$C$102</c:f>
              <c:numCache/>
            </c:numRef>
          </c:val>
          <c:smooth val="0"/>
        </c:ser>
        <c:marker val="1"/>
        <c:axId val="62409540"/>
        <c:axId val="24814949"/>
      </c:lineChart>
      <c:catAx>
        <c:axId val="408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60555"/>
        <c:crosses val="autoZero"/>
        <c:auto val="0"/>
        <c:lblOffset val="100"/>
        <c:tickLblSkip val="10"/>
        <c:tickMarkSkip val="10"/>
        <c:noMultiLvlLbl val="0"/>
      </c:catAx>
      <c:valAx>
        <c:axId val="36760555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4506"/>
        <c:crossesAt val="1"/>
        <c:crossBetween val="between"/>
        <c:dispUnits/>
      </c:valAx>
      <c:catAx>
        <c:axId val="62409540"/>
        <c:scaling>
          <c:orientation val="minMax"/>
        </c:scaling>
        <c:axPos val="b"/>
        <c:delete val="1"/>
        <c:majorTickMark val="in"/>
        <c:minorTickMark val="none"/>
        <c:tickLblPos val="nextTo"/>
        <c:crossAx val="24814949"/>
        <c:crosses val="autoZero"/>
        <c:auto val="0"/>
        <c:lblOffset val="100"/>
        <c:noMultiLvlLbl val="0"/>
      </c:catAx>
      <c:valAx>
        <c:axId val="24814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09540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4"/>
          <c:y val="0.13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0.27875</cdr:x>
      <cdr:y>0</cdr:y>
    </cdr:from>
    <cdr:to>
      <cdr:x>0.7825</cdr:x>
      <cdr:y>0.05375</cdr:y>
    </cdr:to>
    <cdr:sp textlink="Population!$S$108">
      <cdr:nvSpPr>
        <cdr:cNvPr id="1" name="TextBox 4"/>
        <cdr:cNvSpPr txBox="1">
          <a:spLocks noChangeArrowheads="1"/>
        </cdr:cNvSpPr>
      </cdr:nvSpPr>
      <cdr:spPr>
        <a:xfrm>
          <a:off x="1619250" y="0"/>
          <a:ext cx="2924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14873a8-4586-4247-a852-69a356cd0f23}" type="TxLink">
            <a:rPr lang="en-US" cap="none" sz="1100" b="0" i="0" u="none" baseline="0"/>
            <a:t>Population age structure, Senegal, 1950-2050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0.24425</cdr:x>
      <cdr:y>0</cdr:y>
    </cdr:from>
    <cdr:to>
      <cdr:x>0.74375</cdr:x>
      <cdr:y>0.05375</cdr:y>
    </cdr:to>
    <cdr:sp textlink="Population!$S$108">
      <cdr:nvSpPr>
        <cdr:cNvPr id="1" name="TextBox 1"/>
        <cdr:cNvSpPr txBox="1">
          <a:spLocks noChangeArrowheads="1"/>
        </cdr:cNvSpPr>
      </cdr:nvSpPr>
      <cdr:spPr>
        <a:xfrm>
          <a:off x="1428750" y="0"/>
          <a:ext cx="2933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46b1e6-1ffb-4e47-861c-5689513cab39}" type="TxLink">
            <a:rPr lang="en-US" cap="none" sz="1100" b="0" i="0" u="none" baseline="0"/>
            <a:t>Population age structure, Senegal, 1950-2050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19050</xdr:rowOff>
    </xdr:from>
    <xdr:to>
      <xdr:col>8</xdr:col>
      <xdr:colOff>323850</xdr:colOff>
      <xdr:row>130</xdr:row>
      <xdr:rowOff>28575</xdr:rowOff>
    </xdr:to>
    <xdr:graphicFrame>
      <xdr:nvGraphicFramePr>
        <xdr:cNvPr id="1" name="Chart 1"/>
        <xdr:cNvGraphicFramePr/>
      </xdr:nvGraphicFramePr>
      <xdr:xfrm>
        <a:off x="0" y="19364325"/>
        <a:ext cx="58102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107</xdr:row>
      <xdr:rowOff>28575</xdr:rowOff>
    </xdr:from>
    <xdr:to>
      <xdr:col>17</xdr:col>
      <xdr:colOff>228600</xdr:colOff>
      <xdr:row>130</xdr:row>
      <xdr:rowOff>38100</xdr:rowOff>
    </xdr:to>
    <xdr:graphicFrame>
      <xdr:nvGraphicFramePr>
        <xdr:cNvPr id="2" name="Chart 2"/>
        <xdr:cNvGraphicFramePr/>
      </xdr:nvGraphicFramePr>
      <xdr:xfrm>
        <a:off x="6019800" y="19373850"/>
        <a:ext cx="58674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0.602</cdr:y>
    </cdr:from>
    <cdr:to>
      <cdr:x>0.99975</cdr:x>
      <cdr:y>0.967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0"/>
          <a:ext cx="619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Note: Japan's profiles are averages based on profiles from 1984, 1989, 1994, 1999 and 2004. LDC profiles are averages based on Thailand (2004), Indonesia(2002), India(2004) and Philippines (1999)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</cdr:y>
    </cdr:from>
    <cdr:to>
      <cdr:x>0.7825</cdr:x>
      <cdr:y>0.057</cdr:y>
    </cdr:to>
    <cdr:sp textlink="'Age Profiles'!$A$1">
      <cdr:nvSpPr>
        <cdr:cNvPr id="1" name="TextBox 3"/>
        <cdr:cNvSpPr txBox="1">
          <a:spLocks noChangeArrowheads="1"/>
        </cdr:cNvSpPr>
      </cdr:nvSpPr>
      <cdr:spPr>
        <a:xfrm>
          <a:off x="1628775" y="0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c25a7e7-3421-461a-912c-21d23b8e9f83}" type="TxLink">
            <a:rPr lang="en-US" cap="none" sz="1100" b="0" i="0" u="none" baseline="0"/>
            <a:t>Per capita consumption and labor income, Senegal, 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9</xdr:col>
      <xdr:colOff>361950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23975" y="0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</xdr:row>
      <xdr:rowOff>19050</xdr:rowOff>
    </xdr:from>
    <xdr:to>
      <xdr:col>10</xdr:col>
      <xdr:colOff>504825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1352550" y="904875"/>
        <a:ext cx="66579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</cdr:y>
    </cdr:from>
    <cdr:to>
      <cdr:x>0.814</cdr:x>
      <cdr:y>0.05175</cdr:y>
    </cdr:to>
    <cdr:sp textlink="Results!$N$4">
      <cdr:nvSpPr>
        <cdr:cNvPr id="1" name="TextBox 1"/>
        <cdr:cNvSpPr txBox="1">
          <a:spLocks noChangeArrowheads="1"/>
        </cdr:cNvSpPr>
      </cdr:nvSpPr>
      <cdr:spPr>
        <a:xfrm>
          <a:off x="1076325" y="0"/>
          <a:ext cx="3390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cd8f32f-68ba-418a-ba2c-d5ad53e27126}" type="TxLink">
            <a:rPr lang="en-US" cap="none" sz="1100" b="0" i="0" u="none" baseline="0"/>
            <a:t>The First Demographic Dividend, Senegal, 1950-2050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295275</xdr:rowOff>
    </xdr:from>
    <xdr:to>
      <xdr:col>11</xdr:col>
      <xdr:colOff>304800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619375" y="295275"/>
        <a:ext cx="54768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20</xdr:row>
      <xdr:rowOff>114300</xdr:rowOff>
    </xdr:from>
    <xdr:to>
      <xdr:col>11</xdr:col>
      <xdr:colOff>285750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2590800" y="4572000"/>
        <a:ext cx="54864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152400</xdr:colOff>
      <xdr:row>0</xdr:row>
      <xdr:rowOff>285750</xdr:rowOff>
    </xdr:from>
    <xdr:to>
      <xdr:col>23</xdr:col>
      <xdr:colOff>552450</xdr:colOff>
      <xdr:row>21</xdr:row>
      <xdr:rowOff>76200</xdr:rowOff>
    </xdr:to>
    <xdr:graphicFrame>
      <xdr:nvGraphicFramePr>
        <xdr:cNvPr id="3" name="Chart 4"/>
        <xdr:cNvGraphicFramePr/>
      </xdr:nvGraphicFramePr>
      <xdr:xfrm>
        <a:off x="10001250" y="285750"/>
        <a:ext cx="65722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14"/>
  <sheetViews>
    <sheetView workbookViewId="0" topLeftCell="A1">
      <selection activeCell="B2" sqref="B2"/>
    </sheetView>
  </sheetViews>
  <sheetFormatPr defaultColWidth="11.421875" defaultRowHeight="12.75"/>
  <cols>
    <col min="1" max="1" width="14.7109375" style="4" customWidth="1"/>
    <col min="2" max="2" width="110.140625" style="1" customWidth="1"/>
    <col min="3" max="16384" width="9.140625" style="1" customWidth="1"/>
  </cols>
  <sheetData>
    <row r="1" spans="1:2" ht="12.75">
      <c r="A1" s="1"/>
      <c r="B1" s="2" t="s">
        <v>13</v>
      </c>
    </row>
    <row r="2" spans="1:2" ht="12.75">
      <c r="A2" s="3" t="s">
        <v>14</v>
      </c>
      <c r="B2" s="27" t="s">
        <v>25</v>
      </c>
    </row>
    <row r="3" spans="1:2" ht="12.75">
      <c r="A3" s="3" t="s">
        <v>12</v>
      </c>
      <c r="B3" s="27">
        <v>2004</v>
      </c>
    </row>
    <row r="4" spans="1:2" ht="12.75">
      <c r="A4" s="2"/>
      <c r="B4" s="2"/>
    </row>
    <row r="5" spans="1:2" ht="12.75">
      <c r="A5" s="4" t="s">
        <v>9</v>
      </c>
      <c r="B5" s="1" t="str">
        <f>CONCATENATE("This is an exercise for measuring the first demographic dividend for"," ",B2)</f>
        <v>This is an exercise for measuring the first demographic dividend for Senegal</v>
      </c>
    </row>
    <row r="7" spans="1:2" ht="12.75">
      <c r="A7" s="4" t="s">
        <v>8</v>
      </c>
      <c r="B7" s="1" t="s">
        <v>3</v>
      </c>
    </row>
    <row r="8" ht="12.75">
      <c r="B8" s="1" t="s">
        <v>4</v>
      </c>
    </row>
    <row r="9" ht="12.75">
      <c r="B9" s="1" t="s">
        <v>15</v>
      </c>
    </row>
    <row r="11" spans="1:2" ht="12.75">
      <c r="A11" s="4" t="s">
        <v>5</v>
      </c>
      <c r="B11" s="1" t="s">
        <v>6</v>
      </c>
    </row>
    <row r="12" ht="12.75">
      <c r="B12" s="1" t="s">
        <v>7</v>
      </c>
    </row>
    <row r="13" ht="12.75">
      <c r="B13" s="1" t="s">
        <v>10</v>
      </c>
    </row>
    <row r="14" ht="12.75">
      <c r="B14" s="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08"/>
  <sheetViews>
    <sheetView tabSelected="1" workbookViewId="0" topLeftCell="B102">
      <selection activeCell="S108" sqref="S108"/>
    </sheetView>
  </sheetViews>
  <sheetFormatPr defaultColWidth="11.421875" defaultRowHeight="12.75"/>
  <cols>
    <col min="1" max="102" width="10.28125" style="5" customWidth="1"/>
    <col min="103" max="105" width="10.28125" style="13" customWidth="1"/>
    <col min="106" max="108" width="10.28125" style="15" customWidth="1"/>
    <col min="109" max="16384" width="10.28125" style="5" customWidth="1"/>
  </cols>
  <sheetData>
    <row r="1" ht="14.25">
      <c r="A1" s="5" t="str">
        <f>CONCATENATE("Population estimates and projections",", ",Notes!B2,", ","1950-2050 (thousands)")</f>
        <v>Population estimates and projections, Senegal, 1950-2050 (thousands)</v>
      </c>
    </row>
    <row r="2" spans="2:108" ht="14.25">
      <c r="B2" s="10">
        <v>0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0">
        <v>19</v>
      </c>
      <c r="V2" s="10">
        <v>20</v>
      </c>
      <c r="W2" s="10">
        <v>21</v>
      </c>
      <c r="X2" s="10">
        <v>22</v>
      </c>
      <c r="Y2" s="10">
        <v>23</v>
      </c>
      <c r="Z2" s="10">
        <v>24</v>
      </c>
      <c r="AA2" s="10">
        <v>25</v>
      </c>
      <c r="AB2" s="10">
        <v>26</v>
      </c>
      <c r="AC2" s="10">
        <v>27</v>
      </c>
      <c r="AD2" s="10">
        <v>28</v>
      </c>
      <c r="AE2" s="10">
        <v>29</v>
      </c>
      <c r="AF2" s="10">
        <v>30</v>
      </c>
      <c r="AG2" s="10">
        <v>31</v>
      </c>
      <c r="AH2" s="10">
        <v>32</v>
      </c>
      <c r="AI2" s="10">
        <v>33</v>
      </c>
      <c r="AJ2" s="10">
        <v>34</v>
      </c>
      <c r="AK2" s="10">
        <v>35</v>
      </c>
      <c r="AL2" s="10">
        <v>36</v>
      </c>
      <c r="AM2" s="10">
        <v>37</v>
      </c>
      <c r="AN2" s="10">
        <v>38</v>
      </c>
      <c r="AO2" s="10">
        <v>39</v>
      </c>
      <c r="AP2" s="10">
        <v>40</v>
      </c>
      <c r="AQ2" s="10">
        <v>41</v>
      </c>
      <c r="AR2" s="10">
        <v>42</v>
      </c>
      <c r="AS2" s="10">
        <v>43</v>
      </c>
      <c r="AT2" s="10">
        <v>44</v>
      </c>
      <c r="AU2" s="10">
        <v>45</v>
      </c>
      <c r="AV2" s="10">
        <v>46</v>
      </c>
      <c r="AW2" s="10">
        <v>47</v>
      </c>
      <c r="AX2" s="10">
        <v>48</v>
      </c>
      <c r="AY2" s="10">
        <v>49</v>
      </c>
      <c r="AZ2" s="10">
        <v>50</v>
      </c>
      <c r="BA2" s="10">
        <v>51</v>
      </c>
      <c r="BB2" s="10">
        <v>52</v>
      </c>
      <c r="BC2" s="10">
        <v>53</v>
      </c>
      <c r="BD2" s="10">
        <v>54</v>
      </c>
      <c r="BE2" s="10">
        <v>55</v>
      </c>
      <c r="BF2" s="10">
        <v>56</v>
      </c>
      <c r="BG2" s="10">
        <v>57</v>
      </c>
      <c r="BH2" s="10">
        <v>58</v>
      </c>
      <c r="BI2" s="10">
        <v>59</v>
      </c>
      <c r="BJ2" s="10">
        <v>60</v>
      </c>
      <c r="BK2" s="10">
        <v>61</v>
      </c>
      <c r="BL2" s="10">
        <v>62</v>
      </c>
      <c r="BM2" s="10">
        <v>63</v>
      </c>
      <c r="BN2" s="10">
        <v>64</v>
      </c>
      <c r="BO2" s="10">
        <v>65</v>
      </c>
      <c r="BP2" s="10">
        <v>66</v>
      </c>
      <c r="BQ2" s="10">
        <v>67</v>
      </c>
      <c r="BR2" s="10">
        <v>68</v>
      </c>
      <c r="BS2" s="10">
        <v>69</v>
      </c>
      <c r="BT2" s="10">
        <v>70</v>
      </c>
      <c r="BU2" s="10">
        <v>71</v>
      </c>
      <c r="BV2" s="10">
        <v>72</v>
      </c>
      <c r="BW2" s="10">
        <v>73</v>
      </c>
      <c r="BX2" s="10">
        <v>74</v>
      </c>
      <c r="BY2" s="10">
        <v>75</v>
      </c>
      <c r="BZ2" s="10">
        <v>76</v>
      </c>
      <c r="CA2" s="10">
        <v>77</v>
      </c>
      <c r="CB2" s="10">
        <v>78</v>
      </c>
      <c r="CC2" s="10">
        <v>79</v>
      </c>
      <c r="CD2" s="10">
        <v>80</v>
      </c>
      <c r="CE2" s="10">
        <v>81</v>
      </c>
      <c r="CF2" s="10">
        <v>82</v>
      </c>
      <c r="CG2" s="10">
        <v>83</v>
      </c>
      <c r="CH2" s="10">
        <v>84</v>
      </c>
      <c r="CI2" s="10">
        <v>85</v>
      </c>
      <c r="CJ2" s="10">
        <v>86</v>
      </c>
      <c r="CK2" s="10">
        <v>87</v>
      </c>
      <c r="CL2" s="10">
        <v>88</v>
      </c>
      <c r="CM2" s="10">
        <v>89</v>
      </c>
      <c r="CN2" s="10">
        <v>90</v>
      </c>
      <c r="CO2" s="10">
        <v>91</v>
      </c>
      <c r="CP2" s="10">
        <v>92</v>
      </c>
      <c r="CQ2" s="10">
        <v>93</v>
      </c>
      <c r="CR2" s="10">
        <v>94</v>
      </c>
      <c r="CS2" s="10">
        <v>95</v>
      </c>
      <c r="CT2" s="10">
        <v>96</v>
      </c>
      <c r="CU2" s="10">
        <v>97</v>
      </c>
      <c r="CV2" s="10">
        <v>98</v>
      </c>
      <c r="CW2" s="10">
        <v>99</v>
      </c>
      <c r="CX2" s="10">
        <v>100</v>
      </c>
      <c r="CY2" s="13" t="s">
        <v>0</v>
      </c>
      <c r="CZ2" s="13" t="s">
        <v>16</v>
      </c>
      <c r="DA2" s="13" t="s">
        <v>17</v>
      </c>
      <c r="DB2" s="15" t="s">
        <v>16</v>
      </c>
      <c r="DC2" s="15" t="s">
        <v>17</v>
      </c>
      <c r="DD2" s="15" t="s">
        <v>18</v>
      </c>
    </row>
    <row r="3" spans="1:108" ht="14.25">
      <c r="A3" s="11">
        <v>1950</v>
      </c>
      <c r="B3" s="8">
        <v>97.242</v>
      </c>
      <c r="C3" s="8">
        <v>90.753</v>
      </c>
      <c r="D3" s="8">
        <v>85.09</v>
      </c>
      <c r="E3" s="8">
        <v>80.186</v>
      </c>
      <c r="F3" s="8">
        <v>75.967</v>
      </c>
      <c r="G3" s="8">
        <v>72.366</v>
      </c>
      <c r="H3" s="8">
        <v>69.311</v>
      </c>
      <c r="I3" s="8">
        <v>66.732</v>
      </c>
      <c r="J3" s="8">
        <v>64.559</v>
      </c>
      <c r="K3" s="8">
        <v>62.722</v>
      </c>
      <c r="L3" s="8">
        <v>61.215</v>
      </c>
      <c r="M3" s="8">
        <v>60.031</v>
      </c>
      <c r="N3" s="8">
        <v>58.78</v>
      </c>
      <c r="O3" s="8">
        <v>57.264</v>
      </c>
      <c r="P3" s="8">
        <v>55.608</v>
      </c>
      <c r="Q3" s="8">
        <v>54.123</v>
      </c>
      <c r="R3" s="8">
        <v>52.746</v>
      </c>
      <c r="S3" s="8">
        <v>51.388</v>
      </c>
      <c r="T3" s="8">
        <v>50.039</v>
      </c>
      <c r="U3" s="8">
        <v>48.701</v>
      </c>
      <c r="V3" s="8">
        <v>47.396</v>
      </c>
      <c r="W3" s="8">
        <v>46.125</v>
      </c>
      <c r="X3" s="8">
        <v>44.842</v>
      </c>
      <c r="Y3" s="8">
        <v>43.525</v>
      </c>
      <c r="Z3" s="8">
        <v>42.197</v>
      </c>
      <c r="AA3" s="8">
        <v>40.899</v>
      </c>
      <c r="AB3" s="8">
        <v>39.617</v>
      </c>
      <c r="AC3" s="8">
        <v>38.394</v>
      </c>
      <c r="AD3" s="8">
        <v>37.247</v>
      </c>
      <c r="AE3" s="8">
        <v>36.162</v>
      </c>
      <c r="AF3" s="8">
        <v>35.092</v>
      </c>
      <c r="AG3" s="8">
        <v>34.044</v>
      </c>
      <c r="AH3" s="8">
        <v>33.024</v>
      </c>
      <c r="AI3" s="8">
        <v>32.024</v>
      </c>
      <c r="AJ3" s="8">
        <v>31.046</v>
      </c>
      <c r="AK3" s="8">
        <v>30.093</v>
      </c>
      <c r="AL3" s="8">
        <v>29.166</v>
      </c>
      <c r="AM3" s="8">
        <v>28.248</v>
      </c>
      <c r="AN3" s="8">
        <v>27.329</v>
      </c>
      <c r="AO3" s="8">
        <v>26.419</v>
      </c>
      <c r="AP3" s="8">
        <v>25.529</v>
      </c>
      <c r="AQ3" s="8">
        <v>24.656</v>
      </c>
      <c r="AR3" s="8">
        <v>23.811</v>
      </c>
      <c r="AS3" s="8">
        <v>23.003</v>
      </c>
      <c r="AT3" s="8">
        <v>22.226</v>
      </c>
      <c r="AU3" s="8">
        <v>21.459</v>
      </c>
      <c r="AV3" s="8">
        <v>20.707</v>
      </c>
      <c r="AW3" s="8">
        <v>19.966</v>
      </c>
      <c r="AX3" s="8">
        <v>19.232</v>
      </c>
      <c r="AY3" s="8">
        <v>18.506</v>
      </c>
      <c r="AZ3" s="8">
        <v>17.798</v>
      </c>
      <c r="BA3" s="8">
        <v>17.115</v>
      </c>
      <c r="BB3" s="8">
        <v>16.416</v>
      </c>
      <c r="BC3" s="8">
        <v>15.685</v>
      </c>
      <c r="BD3" s="8">
        <v>14.943</v>
      </c>
      <c r="BE3" s="8">
        <v>14.223</v>
      </c>
      <c r="BF3" s="8">
        <v>13.505</v>
      </c>
      <c r="BG3" s="8">
        <v>12.864</v>
      </c>
      <c r="BH3" s="8">
        <v>12.328</v>
      </c>
      <c r="BI3" s="8">
        <v>11.867</v>
      </c>
      <c r="BJ3" s="8">
        <v>11.406</v>
      </c>
      <c r="BK3" s="8">
        <v>10.96</v>
      </c>
      <c r="BL3" s="8">
        <v>10.5</v>
      </c>
      <c r="BM3" s="8">
        <v>10.012</v>
      </c>
      <c r="BN3" s="8">
        <v>9.501</v>
      </c>
      <c r="BO3" s="8">
        <v>9.004</v>
      </c>
      <c r="BP3" s="8">
        <v>8.52</v>
      </c>
      <c r="BQ3" s="8">
        <v>8.013</v>
      </c>
      <c r="BR3" s="8">
        <v>7.477</v>
      </c>
      <c r="BS3" s="8">
        <v>6.922</v>
      </c>
      <c r="BT3" s="8">
        <v>6.372</v>
      </c>
      <c r="BU3" s="8">
        <v>5.826</v>
      </c>
      <c r="BV3" s="8">
        <v>5.29</v>
      </c>
      <c r="BW3" s="8">
        <v>4.772</v>
      </c>
      <c r="BX3" s="8">
        <v>4.267</v>
      </c>
      <c r="BY3" s="8">
        <v>3.78</v>
      </c>
      <c r="BZ3" s="8">
        <v>3.325</v>
      </c>
      <c r="CA3" s="8">
        <v>2.852</v>
      </c>
      <c r="CB3" s="8">
        <v>2.342</v>
      </c>
      <c r="CC3" s="8">
        <v>1.831</v>
      </c>
      <c r="CD3" s="8">
        <v>6.913</v>
      </c>
      <c r="CE3" s="9" t="s">
        <v>19</v>
      </c>
      <c r="CF3" s="9" t="s">
        <v>19</v>
      </c>
      <c r="CG3" s="9" t="s">
        <v>19</v>
      </c>
      <c r="CH3" s="9" t="s">
        <v>19</v>
      </c>
      <c r="CI3" s="9" t="s">
        <v>19</v>
      </c>
      <c r="CJ3" s="9" t="s">
        <v>19</v>
      </c>
      <c r="CK3" s="9" t="s">
        <v>19</v>
      </c>
      <c r="CL3" s="9" t="s">
        <v>19</v>
      </c>
      <c r="CM3" s="9" t="s">
        <v>19</v>
      </c>
      <c r="CN3" s="9" t="s">
        <v>19</v>
      </c>
      <c r="CO3" s="9" t="s">
        <v>19</v>
      </c>
      <c r="CP3" s="9" t="s">
        <v>19</v>
      </c>
      <c r="CQ3" s="9" t="s">
        <v>19</v>
      </c>
      <c r="CR3" s="9" t="s">
        <v>19</v>
      </c>
      <c r="CS3" s="9" t="s">
        <v>19</v>
      </c>
      <c r="CT3" s="9" t="s">
        <v>19</v>
      </c>
      <c r="CU3" s="9" t="s">
        <v>19</v>
      </c>
      <c r="CV3" s="9" t="s">
        <v>19</v>
      </c>
      <c r="CW3" s="9" t="s">
        <v>19</v>
      </c>
      <c r="CX3" s="9" t="s">
        <v>19</v>
      </c>
      <c r="CY3" s="14">
        <f aca="true" t="shared" si="0" ref="CY3:CY34">SUM(B3:CX3)</f>
        <v>2543.4360000000006</v>
      </c>
      <c r="CZ3" s="14">
        <f aca="true" t="shared" si="1" ref="CZ3:CZ34">SUM(B3:U3)</f>
        <v>1314.823</v>
      </c>
      <c r="DA3" s="14">
        <f aca="true" t="shared" si="2" ref="DA3:DA34">SUM(BO3:CX3)</f>
        <v>87.506</v>
      </c>
      <c r="DB3" s="16">
        <f aca="true" t="shared" si="3" ref="DB3:DB34">CZ3/$CY3*100</f>
        <v>51.69475465472691</v>
      </c>
      <c r="DC3" s="16">
        <f aca="true" t="shared" si="4" ref="DC3:DC34">DA3/$CY3*100</f>
        <v>3.440464002239489</v>
      </c>
      <c r="DD3" s="16">
        <f aca="true" t="shared" si="5" ref="DD3:DD34">100-DB3-DC3</f>
        <v>44.864781343033606</v>
      </c>
    </row>
    <row r="4" spans="1:108" ht="14.25">
      <c r="A4" s="11">
        <v>1951</v>
      </c>
      <c r="B4" s="8">
        <v>97.269</v>
      </c>
      <c r="C4" s="8">
        <v>91.283</v>
      </c>
      <c r="D4" s="8">
        <v>86.029</v>
      </c>
      <c r="E4" s="8">
        <v>81.439</v>
      </c>
      <c r="F4" s="8">
        <v>77.456</v>
      </c>
      <c r="G4" s="8">
        <v>74.019</v>
      </c>
      <c r="H4" s="8">
        <v>71.062</v>
      </c>
      <c r="I4" s="8">
        <v>68.527</v>
      </c>
      <c r="J4" s="8">
        <v>66.351</v>
      </c>
      <c r="K4" s="8">
        <v>64.474</v>
      </c>
      <c r="L4" s="8">
        <v>62.893</v>
      </c>
      <c r="M4" s="8">
        <v>61.61</v>
      </c>
      <c r="N4" s="8">
        <v>60.256</v>
      </c>
      <c r="O4" s="8">
        <v>58.655</v>
      </c>
      <c r="P4" s="8">
        <v>56.922</v>
      </c>
      <c r="Q4" s="8">
        <v>55.351</v>
      </c>
      <c r="R4" s="8">
        <v>53.871</v>
      </c>
      <c r="S4" s="8">
        <v>52.464</v>
      </c>
      <c r="T4" s="8">
        <v>51.146</v>
      </c>
      <c r="U4" s="8">
        <v>49.888</v>
      </c>
      <c r="V4" s="8">
        <v>48.657</v>
      </c>
      <c r="W4" s="8">
        <v>47.464</v>
      </c>
      <c r="X4" s="8">
        <v>46.227</v>
      </c>
      <c r="Y4" s="8">
        <v>44.902</v>
      </c>
      <c r="Z4" s="8">
        <v>43.53</v>
      </c>
      <c r="AA4" s="8">
        <v>42.196</v>
      </c>
      <c r="AB4" s="8">
        <v>40.882</v>
      </c>
      <c r="AC4" s="8">
        <v>39.605</v>
      </c>
      <c r="AD4" s="8">
        <v>38.376</v>
      </c>
      <c r="AE4" s="8">
        <v>37.191</v>
      </c>
      <c r="AF4" s="8">
        <v>36.024</v>
      </c>
      <c r="AG4" s="8">
        <v>34.873</v>
      </c>
      <c r="AH4" s="8">
        <v>33.774</v>
      </c>
      <c r="AI4" s="8">
        <v>32.747</v>
      </c>
      <c r="AJ4" s="8">
        <v>31.769</v>
      </c>
      <c r="AK4" s="8">
        <v>30.815</v>
      </c>
      <c r="AL4" s="8">
        <v>29.883</v>
      </c>
      <c r="AM4" s="8">
        <v>28.963</v>
      </c>
      <c r="AN4" s="8">
        <v>28.041</v>
      </c>
      <c r="AO4" s="8">
        <v>27.12</v>
      </c>
      <c r="AP4" s="8">
        <v>26.226</v>
      </c>
      <c r="AQ4" s="8">
        <v>25.354</v>
      </c>
      <c r="AR4" s="8">
        <v>24.492</v>
      </c>
      <c r="AS4" s="8">
        <v>23.638</v>
      </c>
      <c r="AT4" s="8">
        <v>22.798</v>
      </c>
      <c r="AU4" s="8">
        <v>21.971</v>
      </c>
      <c r="AV4" s="8">
        <v>21.156</v>
      </c>
      <c r="AW4" s="8">
        <v>20.369</v>
      </c>
      <c r="AX4" s="8">
        <v>19.617</v>
      </c>
      <c r="AY4" s="8">
        <v>18.89</v>
      </c>
      <c r="AZ4" s="8">
        <v>18.178</v>
      </c>
      <c r="BA4" s="8">
        <v>17.486</v>
      </c>
      <c r="BB4" s="8">
        <v>16.783</v>
      </c>
      <c r="BC4" s="8">
        <v>16.051</v>
      </c>
      <c r="BD4" s="8">
        <v>15.309</v>
      </c>
      <c r="BE4" s="8">
        <v>14.59</v>
      </c>
      <c r="BF4" s="8">
        <v>13.881</v>
      </c>
      <c r="BG4" s="8">
        <v>13.218</v>
      </c>
      <c r="BH4" s="8">
        <v>12.619</v>
      </c>
      <c r="BI4" s="8">
        <v>12.068</v>
      </c>
      <c r="BJ4" s="8">
        <v>11.524</v>
      </c>
      <c r="BK4" s="8">
        <v>10.99</v>
      </c>
      <c r="BL4" s="8">
        <v>10.478</v>
      </c>
      <c r="BM4" s="8">
        <v>9.993</v>
      </c>
      <c r="BN4" s="8">
        <v>9.525</v>
      </c>
      <c r="BO4" s="8">
        <v>9.067</v>
      </c>
      <c r="BP4" s="8">
        <v>8.619</v>
      </c>
      <c r="BQ4" s="8">
        <v>8.149</v>
      </c>
      <c r="BR4" s="8">
        <v>7.633</v>
      </c>
      <c r="BS4" s="8">
        <v>7.091</v>
      </c>
      <c r="BT4" s="8">
        <v>6.56</v>
      </c>
      <c r="BU4" s="8">
        <v>6.035</v>
      </c>
      <c r="BV4" s="8">
        <v>5.511</v>
      </c>
      <c r="BW4" s="8">
        <v>4.99</v>
      </c>
      <c r="BX4" s="8">
        <v>4.476</v>
      </c>
      <c r="BY4" s="8">
        <v>3.977</v>
      </c>
      <c r="BZ4" s="8">
        <v>3.501</v>
      </c>
      <c r="CA4" s="8">
        <v>3.023</v>
      </c>
      <c r="CB4" s="8">
        <v>2.535</v>
      </c>
      <c r="CC4" s="8">
        <v>2.059</v>
      </c>
      <c r="CD4" s="8">
        <v>7.74</v>
      </c>
      <c r="CE4" s="9" t="s">
        <v>19</v>
      </c>
      <c r="CF4" s="9" t="s">
        <v>19</v>
      </c>
      <c r="CG4" s="9" t="s">
        <v>19</v>
      </c>
      <c r="CH4" s="9" t="s">
        <v>19</v>
      </c>
      <c r="CI4" s="9" t="s">
        <v>19</v>
      </c>
      <c r="CJ4" s="9" t="s">
        <v>19</v>
      </c>
      <c r="CK4" s="9" t="s">
        <v>19</v>
      </c>
      <c r="CL4" s="9" t="s">
        <v>19</v>
      </c>
      <c r="CM4" s="9" t="s">
        <v>19</v>
      </c>
      <c r="CN4" s="9" t="s">
        <v>19</v>
      </c>
      <c r="CO4" s="9" t="s">
        <v>19</v>
      </c>
      <c r="CP4" s="9" t="s">
        <v>19</v>
      </c>
      <c r="CQ4" s="9" t="s">
        <v>19</v>
      </c>
      <c r="CR4" s="9" t="s">
        <v>19</v>
      </c>
      <c r="CS4" s="9" t="s">
        <v>19</v>
      </c>
      <c r="CT4" s="9" t="s">
        <v>19</v>
      </c>
      <c r="CU4" s="9" t="s">
        <v>19</v>
      </c>
      <c r="CV4" s="9" t="s">
        <v>19</v>
      </c>
      <c r="CW4" s="9" t="s">
        <v>19</v>
      </c>
      <c r="CX4" s="9" t="s">
        <v>19</v>
      </c>
      <c r="CY4" s="14">
        <f t="shared" si="0"/>
        <v>2602.173999999999</v>
      </c>
      <c r="CZ4" s="14">
        <f t="shared" si="1"/>
        <v>1340.965</v>
      </c>
      <c r="DA4" s="14">
        <f t="shared" si="2"/>
        <v>90.96600000000001</v>
      </c>
      <c r="DB4" s="16">
        <f t="shared" si="3"/>
        <v>51.53248783517168</v>
      </c>
      <c r="DC4" s="16">
        <f t="shared" si="4"/>
        <v>3.495769306741211</v>
      </c>
      <c r="DD4" s="16">
        <f t="shared" si="5"/>
        <v>44.97174285808711</v>
      </c>
    </row>
    <row r="5" spans="1:108" ht="14.25">
      <c r="A5" s="11">
        <v>1952</v>
      </c>
      <c r="B5" s="8">
        <v>98.305</v>
      </c>
      <c r="C5" s="8">
        <v>92.618</v>
      </c>
      <c r="D5" s="8">
        <v>87.577</v>
      </c>
      <c r="E5" s="8">
        <v>83.134</v>
      </c>
      <c r="F5" s="8">
        <v>79.236</v>
      </c>
      <c r="G5" s="8">
        <v>75.828</v>
      </c>
      <c r="H5" s="8">
        <v>72.858</v>
      </c>
      <c r="I5" s="8">
        <v>70.273</v>
      </c>
      <c r="J5" s="8">
        <v>68.022</v>
      </c>
      <c r="K5" s="8">
        <v>66.049</v>
      </c>
      <c r="L5" s="8">
        <v>64.351</v>
      </c>
      <c r="M5" s="8">
        <v>62.925</v>
      </c>
      <c r="N5" s="8">
        <v>61.474</v>
      </c>
      <c r="O5" s="8">
        <v>59.847</v>
      </c>
      <c r="P5" s="8">
        <v>58.136</v>
      </c>
      <c r="Q5" s="8">
        <v>56.576</v>
      </c>
      <c r="R5" s="8">
        <v>55.107</v>
      </c>
      <c r="S5" s="8">
        <v>53.71</v>
      </c>
      <c r="T5" s="8">
        <v>52.394</v>
      </c>
      <c r="U5" s="8">
        <v>51.136</v>
      </c>
      <c r="V5" s="8">
        <v>49.904</v>
      </c>
      <c r="W5" s="8">
        <v>48.711</v>
      </c>
      <c r="X5" s="8">
        <v>47.474</v>
      </c>
      <c r="Y5" s="8">
        <v>46.147</v>
      </c>
      <c r="Z5" s="8">
        <v>44.77</v>
      </c>
      <c r="AA5" s="8">
        <v>43.428</v>
      </c>
      <c r="AB5" s="8">
        <v>42.108</v>
      </c>
      <c r="AC5" s="8">
        <v>40.803</v>
      </c>
      <c r="AD5" s="8">
        <v>39.51</v>
      </c>
      <c r="AE5" s="8">
        <v>38.241</v>
      </c>
      <c r="AF5" s="8">
        <v>36.99</v>
      </c>
      <c r="AG5" s="8">
        <v>35.751</v>
      </c>
      <c r="AH5" s="8">
        <v>34.586</v>
      </c>
      <c r="AI5" s="8">
        <v>33.524</v>
      </c>
      <c r="AJ5" s="8">
        <v>32.535</v>
      </c>
      <c r="AK5" s="8">
        <v>31.561</v>
      </c>
      <c r="AL5" s="8">
        <v>30.617</v>
      </c>
      <c r="AM5" s="8">
        <v>29.681</v>
      </c>
      <c r="AN5" s="8">
        <v>28.737</v>
      </c>
      <c r="AO5" s="8">
        <v>27.8</v>
      </c>
      <c r="AP5" s="8">
        <v>26.888</v>
      </c>
      <c r="AQ5" s="8">
        <v>26</v>
      </c>
      <c r="AR5" s="8">
        <v>25.117</v>
      </c>
      <c r="AS5" s="8">
        <v>24.23</v>
      </c>
      <c r="AT5" s="8">
        <v>23.346</v>
      </c>
      <c r="AU5" s="8">
        <v>22.48</v>
      </c>
      <c r="AV5" s="8">
        <v>21.626</v>
      </c>
      <c r="AW5" s="8">
        <v>20.806</v>
      </c>
      <c r="AX5" s="8">
        <v>20.035</v>
      </c>
      <c r="AY5" s="8">
        <v>19.299</v>
      </c>
      <c r="AZ5" s="8">
        <v>18.576</v>
      </c>
      <c r="BA5" s="8">
        <v>17.87</v>
      </c>
      <c r="BB5" s="8">
        <v>17.158</v>
      </c>
      <c r="BC5" s="8">
        <v>16.419</v>
      </c>
      <c r="BD5" s="8">
        <v>15.671</v>
      </c>
      <c r="BE5" s="8">
        <v>14.945</v>
      </c>
      <c r="BF5" s="8">
        <v>14.238</v>
      </c>
      <c r="BG5" s="8">
        <v>13.557</v>
      </c>
      <c r="BH5" s="8">
        <v>12.906</v>
      </c>
      <c r="BI5" s="8">
        <v>12.288</v>
      </c>
      <c r="BJ5" s="8">
        <v>11.681</v>
      </c>
      <c r="BK5" s="8">
        <v>11.078</v>
      </c>
      <c r="BL5" s="8">
        <v>10.525</v>
      </c>
      <c r="BM5" s="8">
        <v>10.037</v>
      </c>
      <c r="BN5" s="8">
        <v>9.589</v>
      </c>
      <c r="BO5" s="8">
        <v>9.148</v>
      </c>
      <c r="BP5" s="8">
        <v>8.724</v>
      </c>
      <c r="BQ5" s="8">
        <v>8.272</v>
      </c>
      <c r="BR5" s="8">
        <v>7.767</v>
      </c>
      <c r="BS5" s="8">
        <v>7.231</v>
      </c>
      <c r="BT5" s="8">
        <v>6.709</v>
      </c>
      <c r="BU5" s="8">
        <v>6.198</v>
      </c>
      <c r="BV5" s="8">
        <v>5.683</v>
      </c>
      <c r="BW5" s="8">
        <v>5.166</v>
      </c>
      <c r="BX5" s="8">
        <v>4.653</v>
      </c>
      <c r="BY5" s="8">
        <v>4.151</v>
      </c>
      <c r="BZ5" s="8">
        <v>3.668</v>
      </c>
      <c r="CA5" s="8">
        <v>3.193</v>
      </c>
      <c r="CB5" s="8">
        <v>2.722</v>
      </c>
      <c r="CC5" s="8">
        <v>2.269</v>
      </c>
      <c r="CD5" s="8">
        <v>8.627</v>
      </c>
      <c r="CE5" s="9" t="s">
        <v>19</v>
      </c>
      <c r="CF5" s="9" t="s">
        <v>19</v>
      </c>
      <c r="CG5" s="9" t="s">
        <v>19</v>
      </c>
      <c r="CH5" s="9" t="s">
        <v>19</v>
      </c>
      <c r="CI5" s="9" t="s">
        <v>19</v>
      </c>
      <c r="CJ5" s="9" t="s">
        <v>19</v>
      </c>
      <c r="CK5" s="9" t="s">
        <v>19</v>
      </c>
      <c r="CL5" s="9" t="s">
        <v>19</v>
      </c>
      <c r="CM5" s="9" t="s">
        <v>19</v>
      </c>
      <c r="CN5" s="9" t="s">
        <v>19</v>
      </c>
      <c r="CO5" s="9" t="s">
        <v>19</v>
      </c>
      <c r="CP5" s="9" t="s">
        <v>19</v>
      </c>
      <c r="CQ5" s="9" t="s">
        <v>19</v>
      </c>
      <c r="CR5" s="9" t="s">
        <v>19</v>
      </c>
      <c r="CS5" s="9" t="s">
        <v>19</v>
      </c>
      <c r="CT5" s="9" t="s">
        <v>19</v>
      </c>
      <c r="CU5" s="9" t="s">
        <v>19</v>
      </c>
      <c r="CV5" s="9" t="s">
        <v>19</v>
      </c>
      <c r="CW5" s="9" t="s">
        <v>19</v>
      </c>
      <c r="CX5" s="9" t="s">
        <v>19</v>
      </c>
      <c r="CY5" s="14">
        <f t="shared" si="0"/>
        <v>2662.979999999999</v>
      </c>
      <c r="CZ5" s="14">
        <f t="shared" si="1"/>
        <v>1369.556</v>
      </c>
      <c r="DA5" s="14">
        <f t="shared" si="2"/>
        <v>94.181</v>
      </c>
      <c r="DB5" s="16">
        <f t="shared" si="3"/>
        <v>51.42945121630657</v>
      </c>
      <c r="DC5" s="16">
        <f t="shared" si="4"/>
        <v>3.5366769558915214</v>
      </c>
      <c r="DD5" s="16">
        <f t="shared" si="5"/>
        <v>45.03387182780191</v>
      </c>
    </row>
    <row r="6" spans="1:108" ht="14.25">
      <c r="A6" s="11">
        <v>1953</v>
      </c>
      <c r="B6" s="8">
        <v>100.381</v>
      </c>
      <c r="C6" s="8">
        <v>94.703</v>
      </c>
      <c r="D6" s="8">
        <v>89.643</v>
      </c>
      <c r="E6" s="8">
        <v>85.153</v>
      </c>
      <c r="F6" s="8">
        <v>81.186</v>
      </c>
      <c r="G6" s="8">
        <v>77.692</v>
      </c>
      <c r="H6" s="8">
        <v>74.625</v>
      </c>
      <c r="I6" s="8">
        <v>71.936</v>
      </c>
      <c r="J6" s="8">
        <v>69.576</v>
      </c>
      <c r="K6" s="8">
        <v>67.499</v>
      </c>
      <c r="L6" s="8">
        <v>65.691</v>
      </c>
      <c r="M6" s="8">
        <v>64.147</v>
      </c>
      <c r="N6" s="8">
        <v>62.625</v>
      </c>
      <c r="O6" s="8">
        <v>60.998</v>
      </c>
      <c r="P6" s="8">
        <v>59.336</v>
      </c>
      <c r="Q6" s="8">
        <v>57.82</v>
      </c>
      <c r="R6" s="8">
        <v>56.403</v>
      </c>
      <c r="S6" s="8">
        <v>55.035</v>
      </c>
      <c r="T6" s="8">
        <v>53.708</v>
      </c>
      <c r="U6" s="8">
        <v>52.409</v>
      </c>
      <c r="V6" s="8">
        <v>51.146</v>
      </c>
      <c r="W6" s="8">
        <v>49.919</v>
      </c>
      <c r="X6" s="8">
        <v>48.662</v>
      </c>
      <c r="Y6" s="8">
        <v>47.336</v>
      </c>
      <c r="Z6" s="8">
        <v>45.972</v>
      </c>
      <c r="AA6" s="8">
        <v>44.637</v>
      </c>
      <c r="AB6" s="8">
        <v>43.328</v>
      </c>
      <c r="AC6" s="8">
        <v>42.008</v>
      </c>
      <c r="AD6" s="8">
        <v>40.668</v>
      </c>
      <c r="AE6" s="8">
        <v>39.329</v>
      </c>
      <c r="AF6" s="8">
        <v>38.01</v>
      </c>
      <c r="AG6" s="8">
        <v>36.703</v>
      </c>
      <c r="AH6" s="8">
        <v>35.478</v>
      </c>
      <c r="AI6" s="8">
        <v>34.374</v>
      </c>
      <c r="AJ6" s="8">
        <v>33.357</v>
      </c>
      <c r="AK6" s="8">
        <v>32.352</v>
      </c>
      <c r="AL6" s="8">
        <v>31.375</v>
      </c>
      <c r="AM6" s="8">
        <v>30.407</v>
      </c>
      <c r="AN6" s="8">
        <v>29.44</v>
      </c>
      <c r="AO6" s="8">
        <v>28.473</v>
      </c>
      <c r="AP6" s="8">
        <v>27.539</v>
      </c>
      <c r="AQ6" s="8">
        <v>26.63</v>
      </c>
      <c r="AR6" s="8">
        <v>25.724</v>
      </c>
      <c r="AS6" s="8">
        <v>24.809</v>
      </c>
      <c r="AT6" s="8">
        <v>23.897</v>
      </c>
      <c r="AU6" s="8">
        <v>23.004</v>
      </c>
      <c r="AV6" s="8">
        <v>22.123</v>
      </c>
      <c r="AW6" s="8">
        <v>21.28</v>
      </c>
      <c r="AX6" s="8">
        <v>20.488</v>
      </c>
      <c r="AY6" s="8">
        <v>19.736</v>
      </c>
      <c r="AZ6" s="8">
        <v>18.994</v>
      </c>
      <c r="BA6" s="8">
        <v>18.27</v>
      </c>
      <c r="BB6" s="8">
        <v>17.541</v>
      </c>
      <c r="BC6" s="8">
        <v>16.792</v>
      </c>
      <c r="BD6" s="8">
        <v>16.035</v>
      </c>
      <c r="BE6" s="8">
        <v>15.301</v>
      </c>
      <c r="BF6" s="8">
        <v>14.587</v>
      </c>
      <c r="BG6" s="8">
        <v>13.886</v>
      </c>
      <c r="BH6" s="8">
        <v>13.199</v>
      </c>
      <c r="BI6" s="8">
        <v>12.528</v>
      </c>
      <c r="BJ6" s="8">
        <v>11.874</v>
      </c>
      <c r="BK6" s="8">
        <v>11.225</v>
      </c>
      <c r="BL6" s="8">
        <v>10.638</v>
      </c>
      <c r="BM6" s="8">
        <v>10.135</v>
      </c>
      <c r="BN6" s="8">
        <v>9.69</v>
      </c>
      <c r="BO6" s="8">
        <v>9.25</v>
      </c>
      <c r="BP6" s="8">
        <v>8.826</v>
      </c>
      <c r="BQ6" s="8">
        <v>8.378</v>
      </c>
      <c r="BR6" s="8">
        <v>7.879</v>
      </c>
      <c r="BS6" s="8">
        <v>7.345</v>
      </c>
      <c r="BT6" s="8">
        <v>6.832</v>
      </c>
      <c r="BU6" s="8">
        <v>6.328</v>
      </c>
      <c r="BV6" s="8">
        <v>5.822</v>
      </c>
      <c r="BW6" s="8">
        <v>5.314</v>
      </c>
      <c r="BX6" s="8">
        <v>4.804</v>
      </c>
      <c r="BY6" s="8">
        <v>4.308</v>
      </c>
      <c r="BZ6" s="8">
        <v>3.826</v>
      </c>
      <c r="CA6" s="8">
        <v>3.357</v>
      </c>
      <c r="CB6" s="8">
        <v>2.899</v>
      </c>
      <c r="CC6" s="8">
        <v>2.461</v>
      </c>
      <c r="CD6" s="8">
        <v>9.56</v>
      </c>
      <c r="CE6" s="9" t="s">
        <v>19</v>
      </c>
      <c r="CF6" s="9" t="s">
        <v>19</v>
      </c>
      <c r="CG6" s="9" t="s">
        <v>19</v>
      </c>
      <c r="CH6" s="9" t="s">
        <v>19</v>
      </c>
      <c r="CI6" s="9" t="s">
        <v>19</v>
      </c>
      <c r="CJ6" s="9" t="s">
        <v>19</v>
      </c>
      <c r="CK6" s="9" t="s">
        <v>19</v>
      </c>
      <c r="CL6" s="9" t="s">
        <v>19</v>
      </c>
      <c r="CM6" s="9" t="s">
        <v>19</v>
      </c>
      <c r="CN6" s="9" t="s">
        <v>19</v>
      </c>
      <c r="CO6" s="9" t="s">
        <v>19</v>
      </c>
      <c r="CP6" s="9" t="s">
        <v>19</v>
      </c>
      <c r="CQ6" s="9" t="s">
        <v>19</v>
      </c>
      <c r="CR6" s="9" t="s">
        <v>19</v>
      </c>
      <c r="CS6" s="9" t="s">
        <v>19</v>
      </c>
      <c r="CT6" s="9" t="s">
        <v>19</v>
      </c>
      <c r="CU6" s="9" t="s">
        <v>19</v>
      </c>
      <c r="CV6" s="9" t="s">
        <v>19</v>
      </c>
      <c r="CW6" s="9" t="s">
        <v>19</v>
      </c>
      <c r="CX6" s="9" t="s">
        <v>19</v>
      </c>
      <c r="CY6" s="14">
        <f t="shared" si="0"/>
        <v>2726.654</v>
      </c>
      <c r="CZ6" s="14">
        <f t="shared" si="1"/>
        <v>1400.5660000000005</v>
      </c>
      <c r="DA6" s="14">
        <f t="shared" si="2"/>
        <v>97.18900000000001</v>
      </c>
      <c r="DB6" s="16">
        <f t="shared" si="3"/>
        <v>51.36573984084525</v>
      </c>
      <c r="DC6" s="16">
        <f t="shared" si="4"/>
        <v>3.564405311418317</v>
      </c>
      <c r="DD6" s="16">
        <f t="shared" si="5"/>
        <v>45.06985484773643</v>
      </c>
    </row>
    <row r="7" spans="1:108" ht="14.25">
      <c r="A7" s="11">
        <v>1954</v>
      </c>
      <c r="B7" s="8">
        <v>103.454</v>
      </c>
      <c r="C7" s="8">
        <v>97.472</v>
      </c>
      <c r="D7" s="8">
        <v>92.14</v>
      </c>
      <c r="E7" s="8">
        <v>87.408</v>
      </c>
      <c r="F7" s="8">
        <v>83.229</v>
      </c>
      <c r="G7" s="8">
        <v>79.553</v>
      </c>
      <c r="H7" s="8">
        <v>76.329</v>
      </c>
      <c r="I7" s="8">
        <v>73.506</v>
      </c>
      <c r="J7" s="8">
        <v>71.04</v>
      </c>
      <c r="K7" s="8">
        <v>68.874</v>
      </c>
      <c r="L7" s="8">
        <v>67</v>
      </c>
      <c r="M7" s="8">
        <v>65.4</v>
      </c>
      <c r="N7" s="8">
        <v>63.848</v>
      </c>
      <c r="O7" s="8">
        <v>62.224</v>
      </c>
      <c r="P7" s="8">
        <v>60.582</v>
      </c>
      <c r="Q7" s="8">
        <v>59.096</v>
      </c>
      <c r="R7" s="8">
        <v>57.72</v>
      </c>
      <c r="S7" s="8">
        <v>56.375</v>
      </c>
      <c r="T7" s="8">
        <v>55.028</v>
      </c>
      <c r="U7" s="8">
        <v>53.69</v>
      </c>
      <c r="V7" s="8">
        <v>52.393</v>
      </c>
      <c r="W7" s="8">
        <v>51.127</v>
      </c>
      <c r="X7" s="8">
        <v>49.847</v>
      </c>
      <c r="Y7" s="8">
        <v>48.526</v>
      </c>
      <c r="Z7" s="8">
        <v>47.179</v>
      </c>
      <c r="AA7" s="8">
        <v>45.856</v>
      </c>
      <c r="AB7" s="8">
        <v>44.56</v>
      </c>
      <c r="AC7" s="8">
        <v>43.233</v>
      </c>
      <c r="AD7" s="8">
        <v>41.86</v>
      </c>
      <c r="AE7" s="8">
        <v>40.468</v>
      </c>
      <c r="AF7" s="8">
        <v>39.099</v>
      </c>
      <c r="AG7" s="8">
        <v>37.738</v>
      </c>
      <c r="AH7" s="8">
        <v>36.461</v>
      </c>
      <c r="AI7" s="8">
        <v>35.309</v>
      </c>
      <c r="AJ7" s="8">
        <v>34.246</v>
      </c>
      <c r="AK7" s="8">
        <v>33.194</v>
      </c>
      <c r="AL7" s="8">
        <v>32.167</v>
      </c>
      <c r="AM7" s="8">
        <v>31.158</v>
      </c>
      <c r="AN7" s="8">
        <v>30.155</v>
      </c>
      <c r="AO7" s="8">
        <v>29.163</v>
      </c>
      <c r="AP7" s="8">
        <v>28.202</v>
      </c>
      <c r="AQ7" s="8">
        <v>27.269</v>
      </c>
      <c r="AR7" s="8">
        <v>26.339</v>
      </c>
      <c r="AS7" s="8">
        <v>25.402</v>
      </c>
      <c r="AT7" s="8">
        <v>24.468</v>
      </c>
      <c r="AU7" s="8">
        <v>23.554</v>
      </c>
      <c r="AV7" s="8">
        <v>22.655</v>
      </c>
      <c r="AW7" s="8">
        <v>21.791</v>
      </c>
      <c r="AX7" s="8">
        <v>20.977</v>
      </c>
      <c r="AY7" s="8">
        <v>20.201</v>
      </c>
      <c r="AZ7" s="8">
        <v>19.434</v>
      </c>
      <c r="BA7" s="8">
        <v>18.686</v>
      </c>
      <c r="BB7" s="8">
        <v>17.936</v>
      </c>
      <c r="BC7" s="8">
        <v>17.171</v>
      </c>
      <c r="BD7" s="8">
        <v>16.405</v>
      </c>
      <c r="BE7" s="8">
        <v>15.66</v>
      </c>
      <c r="BF7" s="8">
        <v>14.936</v>
      </c>
      <c r="BG7" s="8">
        <v>14.216</v>
      </c>
      <c r="BH7" s="8">
        <v>13.502</v>
      </c>
      <c r="BI7" s="8">
        <v>12.795</v>
      </c>
      <c r="BJ7" s="8">
        <v>12.107</v>
      </c>
      <c r="BK7" s="8">
        <v>11.426</v>
      </c>
      <c r="BL7" s="8">
        <v>10.809</v>
      </c>
      <c r="BM7" s="8">
        <v>10.285</v>
      </c>
      <c r="BN7" s="8">
        <v>9.822</v>
      </c>
      <c r="BO7" s="8">
        <v>9.365</v>
      </c>
      <c r="BP7" s="8">
        <v>8.928</v>
      </c>
      <c r="BQ7" s="8">
        <v>8.469</v>
      </c>
      <c r="BR7" s="8">
        <v>7.968</v>
      </c>
      <c r="BS7" s="8">
        <v>7.443</v>
      </c>
      <c r="BT7" s="8">
        <v>6.935</v>
      </c>
      <c r="BU7" s="8">
        <v>6.441</v>
      </c>
      <c r="BV7" s="8">
        <v>5.943</v>
      </c>
      <c r="BW7" s="8">
        <v>5.442</v>
      </c>
      <c r="BX7" s="8">
        <v>4.941</v>
      </c>
      <c r="BY7" s="8">
        <v>4.452</v>
      </c>
      <c r="BZ7" s="8">
        <v>3.976</v>
      </c>
      <c r="CA7" s="8">
        <v>3.515</v>
      </c>
      <c r="CB7" s="8">
        <v>3.064</v>
      </c>
      <c r="CC7" s="8">
        <v>2.634</v>
      </c>
      <c r="CD7" s="8">
        <v>10.528</v>
      </c>
      <c r="CE7" s="9" t="s">
        <v>19</v>
      </c>
      <c r="CF7" s="9" t="s">
        <v>19</v>
      </c>
      <c r="CG7" s="9" t="s">
        <v>19</v>
      </c>
      <c r="CH7" s="9" t="s">
        <v>19</v>
      </c>
      <c r="CI7" s="9" t="s">
        <v>19</v>
      </c>
      <c r="CJ7" s="9" t="s">
        <v>19</v>
      </c>
      <c r="CK7" s="9" t="s">
        <v>19</v>
      </c>
      <c r="CL7" s="9" t="s">
        <v>19</v>
      </c>
      <c r="CM7" s="9" t="s">
        <v>19</v>
      </c>
      <c r="CN7" s="9" t="s">
        <v>19</v>
      </c>
      <c r="CO7" s="9" t="s">
        <v>19</v>
      </c>
      <c r="CP7" s="9" t="s">
        <v>19</v>
      </c>
      <c r="CQ7" s="9" t="s">
        <v>19</v>
      </c>
      <c r="CR7" s="9" t="s">
        <v>19</v>
      </c>
      <c r="CS7" s="9" t="s">
        <v>19</v>
      </c>
      <c r="CT7" s="9" t="s">
        <v>19</v>
      </c>
      <c r="CU7" s="9" t="s">
        <v>19</v>
      </c>
      <c r="CV7" s="9" t="s">
        <v>19</v>
      </c>
      <c r="CW7" s="9" t="s">
        <v>19</v>
      </c>
      <c r="CX7" s="9" t="s">
        <v>19</v>
      </c>
      <c r="CY7" s="14">
        <f t="shared" si="0"/>
        <v>2793.799</v>
      </c>
      <c r="CZ7" s="14">
        <f t="shared" si="1"/>
        <v>1433.968</v>
      </c>
      <c r="DA7" s="14">
        <f t="shared" si="2"/>
        <v>100.04400000000001</v>
      </c>
      <c r="DB7" s="16">
        <f t="shared" si="3"/>
        <v>51.32681341785863</v>
      </c>
      <c r="DC7" s="16">
        <f t="shared" si="4"/>
        <v>3.5809304821141397</v>
      </c>
      <c r="DD7" s="16">
        <f t="shared" si="5"/>
        <v>45.09225610002723</v>
      </c>
    </row>
    <row r="8" spans="1:108" ht="14.25">
      <c r="A8" s="11">
        <v>1955</v>
      </c>
      <c r="B8" s="8">
        <v>107.418</v>
      </c>
      <c r="C8" s="8">
        <v>100.829</v>
      </c>
      <c r="D8" s="8">
        <v>94.991</v>
      </c>
      <c r="E8" s="8">
        <v>89.844</v>
      </c>
      <c r="F8" s="8">
        <v>85.332</v>
      </c>
      <c r="G8" s="8">
        <v>81.393</v>
      </c>
      <c r="H8" s="8">
        <v>77.974</v>
      </c>
      <c r="I8" s="8">
        <v>75.012</v>
      </c>
      <c r="J8" s="8">
        <v>72.451</v>
      </c>
      <c r="K8" s="8">
        <v>70.234</v>
      </c>
      <c r="L8" s="8">
        <v>68.344</v>
      </c>
      <c r="M8" s="8">
        <v>66.766</v>
      </c>
      <c r="N8" s="8">
        <v>65.229</v>
      </c>
      <c r="O8" s="8">
        <v>63.588</v>
      </c>
      <c r="P8" s="8">
        <v>61.914</v>
      </c>
      <c r="Q8" s="8">
        <v>60.413</v>
      </c>
      <c r="R8" s="8">
        <v>59.039</v>
      </c>
      <c r="S8" s="8">
        <v>57.686</v>
      </c>
      <c r="T8" s="8">
        <v>56.325</v>
      </c>
      <c r="U8" s="8">
        <v>54.964</v>
      </c>
      <c r="V8" s="8">
        <v>53.645</v>
      </c>
      <c r="W8" s="8">
        <v>52.362</v>
      </c>
      <c r="X8" s="8">
        <v>51.069</v>
      </c>
      <c r="Y8" s="8">
        <v>49.752</v>
      </c>
      <c r="Z8" s="8">
        <v>48.42</v>
      </c>
      <c r="AA8" s="8">
        <v>47.106</v>
      </c>
      <c r="AB8" s="8">
        <v>45.817</v>
      </c>
      <c r="AC8" s="8">
        <v>44.488</v>
      </c>
      <c r="AD8" s="8">
        <v>43.091</v>
      </c>
      <c r="AE8" s="8">
        <v>41.663</v>
      </c>
      <c r="AF8" s="8">
        <v>40.257</v>
      </c>
      <c r="AG8" s="8">
        <v>38.86</v>
      </c>
      <c r="AH8" s="8">
        <v>37.539</v>
      </c>
      <c r="AI8" s="8">
        <v>36.331</v>
      </c>
      <c r="AJ8" s="8">
        <v>35.206</v>
      </c>
      <c r="AK8" s="8">
        <v>34.092</v>
      </c>
      <c r="AL8" s="8">
        <v>33.001</v>
      </c>
      <c r="AM8" s="8">
        <v>31.939</v>
      </c>
      <c r="AN8" s="8">
        <v>30.899</v>
      </c>
      <c r="AO8" s="8">
        <v>29.882</v>
      </c>
      <c r="AP8" s="8">
        <v>28.895</v>
      </c>
      <c r="AQ8" s="8">
        <v>27.937</v>
      </c>
      <c r="AR8" s="8">
        <v>26.982</v>
      </c>
      <c r="AS8" s="8">
        <v>26.025</v>
      </c>
      <c r="AT8" s="8">
        <v>25.071</v>
      </c>
      <c r="AU8" s="8">
        <v>24.14</v>
      </c>
      <c r="AV8" s="8">
        <v>23.222</v>
      </c>
      <c r="AW8" s="8">
        <v>22.341</v>
      </c>
      <c r="AX8" s="8">
        <v>21.5</v>
      </c>
      <c r="AY8" s="8">
        <v>20.692</v>
      </c>
      <c r="AZ8" s="8">
        <v>19.897</v>
      </c>
      <c r="BA8" s="8">
        <v>19.119</v>
      </c>
      <c r="BB8" s="8">
        <v>18.345</v>
      </c>
      <c r="BC8" s="8">
        <v>17.564</v>
      </c>
      <c r="BD8" s="8">
        <v>16.784</v>
      </c>
      <c r="BE8" s="8">
        <v>16.026</v>
      </c>
      <c r="BF8" s="8">
        <v>15.289</v>
      </c>
      <c r="BG8" s="8">
        <v>14.556</v>
      </c>
      <c r="BH8" s="8">
        <v>13.819</v>
      </c>
      <c r="BI8" s="8">
        <v>13.089</v>
      </c>
      <c r="BJ8" s="8">
        <v>12.377</v>
      </c>
      <c r="BK8" s="8">
        <v>11.675</v>
      </c>
      <c r="BL8" s="8">
        <v>11.034</v>
      </c>
      <c r="BM8" s="8">
        <v>10.478</v>
      </c>
      <c r="BN8" s="8">
        <v>9.983</v>
      </c>
      <c r="BO8" s="8">
        <v>9.496</v>
      </c>
      <c r="BP8" s="8">
        <v>9.026</v>
      </c>
      <c r="BQ8" s="8">
        <v>8.549</v>
      </c>
      <c r="BR8" s="8">
        <v>8.045</v>
      </c>
      <c r="BS8" s="8">
        <v>7.526</v>
      </c>
      <c r="BT8" s="8">
        <v>7.028</v>
      </c>
      <c r="BU8" s="8">
        <v>6.542</v>
      </c>
      <c r="BV8" s="8">
        <v>6.055</v>
      </c>
      <c r="BW8" s="8">
        <v>5.561</v>
      </c>
      <c r="BX8" s="8">
        <v>5.067</v>
      </c>
      <c r="BY8" s="8">
        <v>4.587</v>
      </c>
      <c r="BZ8" s="8">
        <v>4.119</v>
      </c>
      <c r="CA8" s="8">
        <v>3.664</v>
      </c>
      <c r="CB8" s="8">
        <v>3.217</v>
      </c>
      <c r="CC8" s="8">
        <v>2.789</v>
      </c>
      <c r="CD8" s="8">
        <v>11.523</v>
      </c>
      <c r="CE8" s="9" t="s">
        <v>19</v>
      </c>
      <c r="CF8" s="9" t="s">
        <v>19</v>
      </c>
      <c r="CG8" s="9" t="s">
        <v>19</v>
      </c>
      <c r="CH8" s="9" t="s">
        <v>19</v>
      </c>
      <c r="CI8" s="9" t="s">
        <v>19</v>
      </c>
      <c r="CJ8" s="9" t="s">
        <v>19</v>
      </c>
      <c r="CK8" s="9" t="s">
        <v>19</v>
      </c>
      <c r="CL8" s="9" t="s">
        <v>19</v>
      </c>
      <c r="CM8" s="9" t="s">
        <v>19</v>
      </c>
      <c r="CN8" s="9" t="s">
        <v>19</v>
      </c>
      <c r="CO8" s="9" t="s">
        <v>19</v>
      </c>
      <c r="CP8" s="9" t="s">
        <v>19</v>
      </c>
      <c r="CQ8" s="9" t="s">
        <v>19</v>
      </c>
      <c r="CR8" s="9" t="s">
        <v>19</v>
      </c>
      <c r="CS8" s="9" t="s">
        <v>19</v>
      </c>
      <c r="CT8" s="9" t="s">
        <v>19</v>
      </c>
      <c r="CU8" s="9" t="s">
        <v>19</v>
      </c>
      <c r="CV8" s="9" t="s">
        <v>19</v>
      </c>
      <c r="CW8" s="9" t="s">
        <v>19</v>
      </c>
      <c r="CX8" s="9" t="s">
        <v>19</v>
      </c>
      <c r="CY8" s="14">
        <f t="shared" si="0"/>
        <v>2864.799000000001</v>
      </c>
      <c r="CZ8" s="14">
        <f t="shared" si="1"/>
        <v>1469.7459999999999</v>
      </c>
      <c r="DA8" s="14">
        <f t="shared" si="2"/>
        <v>102.79400000000001</v>
      </c>
      <c r="DB8" s="16">
        <f t="shared" si="3"/>
        <v>51.303634216571545</v>
      </c>
      <c r="DC8" s="16">
        <f t="shared" si="4"/>
        <v>3.588174947003262</v>
      </c>
      <c r="DD8" s="16">
        <f t="shared" si="5"/>
        <v>45.108190836425194</v>
      </c>
    </row>
    <row r="9" spans="1:108" ht="14.25">
      <c r="A9" s="11">
        <v>1956</v>
      </c>
      <c r="B9" s="8">
        <v>112.085</v>
      </c>
      <c r="C9" s="8">
        <v>104.66</v>
      </c>
      <c r="D9" s="8">
        <v>98.136</v>
      </c>
      <c r="E9" s="8">
        <v>92.44</v>
      </c>
      <c r="F9" s="8">
        <v>87.503</v>
      </c>
      <c r="G9" s="8">
        <v>83.249</v>
      </c>
      <c r="H9" s="8">
        <v>79.607</v>
      </c>
      <c r="I9" s="8">
        <v>76.504</v>
      </c>
      <c r="J9" s="8">
        <v>73.871</v>
      </c>
      <c r="K9" s="8">
        <v>71.629</v>
      </c>
      <c r="L9" s="8">
        <v>69.772</v>
      </c>
      <c r="M9" s="8">
        <v>68.283</v>
      </c>
      <c r="N9" s="8">
        <v>66.793</v>
      </c>
      <c r="O9" s="8">
        <v>65.111</v>
      </c>
      <c r="P9" s="8">
        <v>63.343</v>
      </c>
      <c r="Q9" s="8">
        <v>61.777</v>
      </c>
      <c r="R9" s="8">
        <v>60.349</v>
      </c>
      <c r="S9" s="8">
        <v>58.96</v>
      </c>
      <c r="T9" s="8">
        <v>57.586</v>
      </c>
      <c r="U9" s="8">
        <v>56.23</v>
      </c>
      <c r="V9" s="8">
        <v>54.914</v>
      </c>
      <c r="W9" s="8">
        <v>53.633</v>
      </c>
      <c r="X9" s="8">
        <v>52.343</v>
      </c>
      <c r="Y9" s="8">
        <v>51.031</v>
      </c>
      <c r="Z9" s="8">
        <v>49.702</v>
      </c>
      <c r="AA9" s="8">
        <v>48.392</v>
      </c>
      <c r="AB9" s="8">
        <v>47.105</v>
      </c>
      <c r="AC9" s="8">
        <v>45.773</v>
      </c>
      <c r="AD9" s="8">
        <v>44.361</v>
      </c>
      <c r="AE9" s="8">
        <v>42.911</v>
      </c>
      <c r="AF9" s="8">
        <v>41.481</v>
      </c>
      <c r="AG9" s="8">
        <v>40.064</v>
      </c>
      <c r="AH9" s="8">
        <v>38.703</v>
      </c>
      <c r="AI9" s="8">
        <v>37.436</v>
      </c>
      <c r="AJ9" s="8">
        <v>36.238</v>
      </c>
      <c r="AK9" s="8">
        <v>35.052</v>
      </c>
      <c r="AL9" s="8">
        <v>33.883</v>
      </c>
      <c r="AM9" s="8">
        <v>32.759</v>
      </c>
      <c r="AN9" s="8">
        <v>31.681</v>
      </c>
      <c r="AO9" s="8">
        <v>30.64</v>
      </c>
      <c r="AP9" s="8">
        <v>29.627</v>
      </c>
      <c r="AQ9" s="8">
        <v>28.643</v>
      </c>
      <c r="AR9" s="8">
        <v>27.666</v>
      </c>
      <c r="AS9" s="8">
        <v>26.687</v>
      </c>
      <c r="AT9" s="8">
        <v>25.712</v>
      </c>
      <c r="AU9" s="8">
        <v>24.761</v>
      </c>
      <c r="AV9" s="8">
        <v>23.828</v>
      </c>
      <c r="AW9" s="8">
        <v>22.925</v>
      </c>
      <c r="AX9" s="8">
        <v>22.055</v>
      </c>
      <c r="AY9" s="8">
        <v>21.212</v>
      </c>
      <c r="AZ9" s="8">
        <v>20.383</v>
      </c>
      <c r="BA9" s="8">
        <v>19.573</v>
      </c>
      <c r="BB9" s="8">
        <v>18.771</v>
      </c>
      <c r="BC9" s="8">
        <v>17.97</v>
      </c>
      <c r="BD9" s="8">
        <v>17.178</v>
      </c>
      <c r="BE9" s="8">
        <v>16.405</v>
      </c>
      <c r="BF9" s="8">
        <v>15.655</v>
      </c>
      <c r="BG9" s="8">
        <v>14.906</v>
      </c>
      <c r="BH9" s="8">
        <v>14.153</v>
      </c>
      <c r="BI9" s="8">
        <v>13.406</v>
      </c>
      <c r="BJ9" s="8">
        <v>12.679</v>
      </c>
      <c r="BK9" s="8">
        <v>11.965</v>
      </c>
      <c r="BL9" s="8">
        <v>11.302</v>
      </c>
      <c r="BM9" s="8">
        <v>10.711</v>
      </c>
      <c r="BN9" s="8">
        <v>10.17</v>
      </c>
      <c r="BO9" s="8">
        <v>9.64</v>
      </c>
      <c r="BP9" s="8">
        <v>9.128</v>
      </c>
      <c r="BQ9" s="8">
        <v>8.622</v>
      </c>
      <c r="BR9" s="8">
        <v>8.114</v>
      </c>
      <c r="BS9" s="8">
        <v>7.606</v>
      </c>
      <c r="BT9" s="8">
        <v>7.115</v>
      </c>
      <c r="BU9" s="8">
        <v>6.64</v>
      </c>
      <c r="BV9" s="8">
        <v>6.162</v>
      </c>
      <c r="BW9" s="8">
        <v>5.676</v>
      </c>
      <c r="BX9" s="8">
        <v>5.187</v>
      </c>
      <c r="BY9" s="8">
        <v>4.714</v>
      </c>
      <c r="BZ9" s="8">
        <v>4.253</v>
      </c>
      <c r="CA9" s="8">
        <v>3.803</v>
      </c>
      <c r="CB9" s="8">
        <v>3.358</v>
      </c>
      <c r="CC9" s="8">
        <v>2.927</v>
      </c>
      <c r="CD9" s="8">
        <v>12.536</v>
      </c>
      <c r="CE9" s="9" t="s">
        <v>19</v>
      </c>
      <c r="CF9" s="9" t="s">
        <v>19</v>
      </c>
      <c r="CG9" s="9" t="s">
        <v>19</v>
      </c>
      <c r="CH9" s="9" t="s">
        <v>19</v>
      </c>
      <c r="CI9" s="9" t="s">
        <v>19</v>
      </c>
      <c r="CJ9" s="9" t="s">
        <v>19</v>
      </c>
      <c r="CK9" s="9" t="s">
        <v>19</v>
      </c>
      <c r="CL9" s="9" t="s">
        <v>19</v>
      </c>
      <c r="CM9" s="9" t="s">
        <v>19</v>
      </c>
      <c r="CN9" s="9" t="s">
        <v>19</v>
      </c>
      <c r="CO9" s="9" t="s">
        <v>19</v>
      </c>
      <c r="CP9" s="9" t="s">
        <v>19</v>
      </c>
      <c r="CQ9" s="9" t="s">
        <v>19</v>
      </c>
      <c r="CR9" s="9" t="s">
        <v>19</v>
      </c>
      <c r="CS9" s="9" t="s">
        <v>19</v>
      </c>
      <c r="CT9" s="9" t="s">
        <v>19</v>
      </c>
      <c r="CU9" s="9" t="s">
        <v>19</v>
      </c>
      <c r="CV9" s="9" t="s">
        <v>19</v>
      </c>
      <c r="CW9" s="9" t="s">
        <v>19</v>
      </c>
      <c r="CX9" s="9" t="s">
        <v>19</v>
      </c>
      <c r="CY9" s="14">
        <f t="shared" si="0"/>
        <v>2939.814</v>
      </c>
      <c r="CZ9" s="14">
        <f t="shared" si="1"/>
        <v>1507.8880000000004</v>
      </c>
      <c r="DA9" s="14">
        <f t="shared" si="2"/>
        <v>105.48100000000001</v>
      </c>
      <c r="DB9" s="16">
        <f t="shared" si="3"/>
        <v>51.29195248406874</v>
      </c>
      <c r="DC9" s="16">
        <f t="shared" si="4"/>
        <v>3.5880161125839938</v>
      </c>
      <c r="DD9" s="16">
        <f t="shared" si="5"/>
        <v>45.12003140334727</v>
      </c>
    </row>
    <row r="10" spans="1:108" ht="14.25">
      <c r="A10" s="11">
        <v>1957</v>
      </c>
      <c r="B10" s="8">
        <v>117.21</v>
      </c>
      <c r="C10" s="8">
        <v>108.823</v>
      </c>
      <c r="D10" s="8">
        <v>101.519</v>
      </c>
      <c r="E10" s="8">
        <v>95.205</v>
      </c>
      <c r="F10" s="8">
        <v>89.794</v>
      </c>
      <c r="G10" s="8">
        <v>85.193</v>
      </c>
      <c r="H10" s="8">
        <v>81.317</v>
      </c>
      <c r="I10" s="8">
        <v>78.072</v>
      </c>
      <c r="J10" s="8">
        <v>75.369</v>
      </c>
      <c r="K10" s="8">
        <v>73.119</v>
      </c>
      <c r="L10" s="8">
        <v>71.314</v>
      </c>
      <c r="M10" s="8">
        <v>69.945</v>
      </c>
      <c r="N10" s="8">
        <v>68.513</v>
      </c>
      <c r="O10" s="8">
        <v>66.765</v>
      </c>
      <c r="P10" s="8">
        <v>64.856</v>
      </c>
      <c r="Q10" s="8">
        <v>63.185</v>
      </c>
      <c r="R10" s="8">
        <v>61.66</v>
      </c>
      <c r="S10" s="8">
        <v>60.208</v>
      </c>
      <c r="T10" s="8">
        <v>58.825</v>
      </c>
      <c r="U10" s="8">
        <v>57.495</v>
      </c>
      <c r="V10" s="8">
        <v>56.2</v>
      </c>
      <c r="W10" s="8">
        <v>54.939</v>
      </c>
      <c r="X10" s="8">
        <v>53.666</v>
      </c>
      <c r="Y10" s="8">
        <v>52.357</v>
      </c>
      <c r="Z10" s="8">
        <v>51.023</v>
      </c>
      <c r="AA10" s="8">
        <v>49.712</v>
      </c>
      <c r="AB10" s="8">
        <v>48.421</v>
      </c>
      <c r="AC10" s="8">
        <v>47.081</v>
      </c>
      <c r="AD10" s="8">
        <v>45.664</v>
      </c>
      <c r="AE10" s="8">
        <v>44.204</v>
      </c>
      <c r="AF10" s="8">
        <v>42.762</v>
      </c>
      <c r="AG10" s="8">
        <v>41.332</v>
      </c>
      <c r="AH10" s="8">
        <v>39.941</v>
      </c>
      <c r="AI10" s="8">
        <v>38.612</v>
      </c>
      <c r="AJ10" s="8">
        <v>37.334</v>
      </c>
      <c r="AK10" s="8">
        <v>36.069</v>
      </c>
      <c r="AL10" s="8">
        <v>34.819</v>
      </c>
      <c r="AM10" s="8">
        <v>33.628</v>
      </c>
      <c r="AN10" s="8">
        <v>32.51</v>
      </c>
      <c r="AO10" s="8">
        <v>31.444</v>
      </c>
      <c r="AP10" s="8">
        <v>30.404</v>
      </c>
      <c r="AQ10" s="8">
        <v>29.394</v>
      </c>
      <c r="AR10" s="8">
        <v>28.392</v>
      </c>
      <c r="AS10" s="8">
        <v>27.388</v>
      </c>
      <c r="AT10" s="8">
        <v>26.39</v>
      </c>
      <c r="AU10" s="8">
        <v>25.417</v>
      </c>
      <c r="AV10" s="8">
        <v>24.468</v>
      </c>
      <c r="AW10" s="8">
        <v>23.541</v>
      </c>
      <c r="AX10" s="8">
        <v>22.637</v>
      </c>
      <c r="AY10" s="8">
        <v>21.759</v>
      </c>
      <c r="AZ10" s="8">
        <v>20.895</v>
      </c>
      <c r="BA10" s="8">
        <v>20.047</v>
      </c>
      <c r="BB10" s="8">
        <v>19.216</v>
      </c>
      <c r="BC10" s="8">
        <v>18.395</v>
      </c>
      <c r="BD10" s="8">
        <v>17.587</v>
      </c>
      <c r="BE10" s="8">
        <v>16.799</v>
      </c>
      <c r="BF10" s="8">
        <v>16.031</v>
      </c>
      <c r="BG10" s="8">
        <v>15.27</v>
      </c>
      <c r="BH10" s="8">
        <v>14.503</v>
      </c>
      <c r="BI10" s="8">
        <v>13.746</v>
      </c>
      <c r="BJ10" s="8">
        <v>13.008</v>
      </c>
      <c r="BK10" s="8">
        <v>12.287</v>
      </c>
      <c r="BL10" s="8">
        <v>11.606</v>
      </c>
      <c r="BM10" s="8">
        <v>10.972</v>
      </c>
      <c r="BN10" s="8">
        <v>10.382</v>
      </c>
      <c r="BO10" s="8">
        <v>9.802</v>
      </c>
      <c r="BP10" s="8">
        <v>9.241</v>
      </c>
      <c r="BQ10" s="8">
        <v>8.7</v>
      </c>
      <c r="BR10" s="8">
        <v>8.184</v>
      </c>
      <c r="BS10" s="8">
        <v>7.686</v>
      </c>
      <c r="BT10" s="8">
        <v>7.203</v>
      </c>
      <c r="BU10" s="8">
        <v>6.737</v>
      </c>
      <c r="BV10" s="8">
        <v>6.269</v>
      </c>
      <c r="BW10" s="8">
        <v>5.787</v>
      </c>
      <c r="BX10" s="8">
        <v>5.3</v>
      </c>
      <c r="BY10" s="8">
        <v>4.831</v>
      </c>
      <c r="BZ10" s="8">
        <v>4.38</v>
      </c>
      <c r="CA10" s="8">
        <v>3.933</v>
      </c>
      <c r="CB10" s="8">
        <v>3.487</v>
      </c>
      <c r="CC10" s="8">
        <v>3.051</v>
      </c>
      <c r="CD10" s="8">
        <v>13.554</v>
      </c>
      <c r="CE10" s="9" t="s">
        <v>19</v>
      </c>
      <c r="CF10" s="9" t="s">
        <v>19</v>
      </c>
      <c r="CG10" s="9" t="s">
        <v>19</v>
      </c>
      <c r="CH10" s="9" t="s">
        <v>19</v>
      </c>
      <c r="CI10" s="9" t="s">
        <v>19</v>
      </c>
      <c r="CJ10" s="9" t="s">
        <v>19</v>
      </c>
      <c r="CK10" s="9" t="s">
        <v>19</v>
      </c>
      <c r="CL10" s="9" t="s">
        <v>19</v>
      </c>
      <c r="CM10" s="9" t="s">
        <v>19</v>
      </c>
      <c r="CN10" s="9" t="s">
        <v>19</v>
      </c>
      <c r="CO10" s="9" t="s">
        <v>19</v>
      </c>
      <c r="CP10" s="9" t="s">
        <v>19</v>
      </c>
      <c r="CQ10" s="9" t="s">
        <v>19</v>
      </c>
      <c r="CR10" s="9" t="s">
        <v>19</v>
      </c>
      <c r="CS10" s="9" t="s">
        <v>19</v>
      </c>
      <c r="CT10" s="9" t="s">
        <v>19</v>
      </c>
      <c r="CU10" s="9" t="s">
        <v>19</v>
      </c>
      <c r="CV10" s="9" t="s">
        <v>19</v>
      </c>
      <c r="CW10" s="9" t="s">
        <v>19</v>
      </c>
      <c r="CX10" s="9" t="s">
        <v>19</v>
      </c>
      <c r="CY10" s="14">
        <f t="shared" si="0"/>
        <v>3018.784</v>
      </c>
      <c r="CZ10" s="14">
        <f t="shared" si="1"/>
        <v>1548.3870000000002</v>
      </c>
      <c r="DA10" s="14">
        <f t="shared" si="2"/>
        <v>108.145</v>
      </c>
      <c r="DB10" s="16">
        <f t="shared" si="3"/>
        <v>51.29174528551894</v>
      </c>
      <c r="DC10" s="16">
        <f t="shared" si="4"/>
        <v>3.582402715795499</v>
      </c>
      <c r="DD10" s="16">
        <f t="shared" si="5"/>
        <v>45.12585199868556</v>
      </c>
    </row>
    <row r="11" spans="1:108" ht="14.25">
      <c r="A11" s="11">
        <v>1958</v>
      </c>
      <c r="B11" s="8">
        <v>122.485</v>
      </c>
      <c r="C11" s="8">
        <v>113.165</v>
      </c>
      <c r="D11" s="8">
        <v>105.097</v>
      </c>
      <c r="E11" s="8">
        <v>98.174</v>
      </c>
      <c r="F11" s="8">
        <v>92.293</v>
      </c>
      <c r="G11" s="8">
        <v>87.344</v>
      </c>
      <c r="H11" s="8">
        <v>83.222</v>
      </c>
      <c r="I11" s="8">
        <v>79.821</v>
      </c>
      <c r="J11" s="8">
        <v>77.034</v>
      </c>
      <c r="K11" s="8">
        <v>74.755</v>
      </c>
      <c r="L11" s="8">
        <v>72.982</v>
      </c>
      <c r="M11" s="8">
        <v>71.71</v>
      </c>
      <c r="N11" s="8">
        <v>70.317</v>
      </c>
      <c r="O11" s="8">
        <v>68.485</v>
      </c>
      <c r="P11" s="8">
        <v>66.419</v>
      </c>
      <c r="Q11" s="8">
        <v>64.629</v>
      </c>
      <c r="R11" s="8">
        <v>62.993</v>
      </c>
      <c r="S11" s="8">
        <v>61.467</v>
      </c>
      <c r="T11" s="8">
        <v>60.074</v>
      </c>
      <c r="U11" s="8">
        <v>58.773</v>
      </c>
      <c r="V11" s="8">
        <v>57.502</v>
      </c>
      <c r="W11" s="8">
        <v>56.269</v>
      </c>
      <c r="X11" s="8">
        <v>55.016</v>
      </c>
      <c r="Y11" s="8">
        <v>53.709</v>
      </c>
      <c r="Z11" s="8">
        <v>52.367</v>
      </c>
      <c r="AA11" s="8">
        <v>51.049</v>
      </c>
      <c r="AB11" s="8">
        <v>49.751</v>
      </c>
      <c r="AC11" s="8">
        <v>48.408</v>
      </c>
      <c r="AD11" s="8">
        <v>46.989</v>
      </c>
      <c r="AE11" s="8">
        <v>45.526</v>
      </c>
      <c r="AF11" s="8">
        <v>44.081</v>
      </c>
      <c r="AG11" s="8">
        <v>42.645</v>
      </c>
      <c r="AH11" s="8">
        <v>41.228</v>
      </c>
      <c r="AI11" s="8">
        <v>39.841</v>
      </c>
      <c r="AJ11" s="8">
        <v>38.483</v>
      </c>
      <c r="AK11" s="8">
        <v>37.142</v>
      </c>
      <c r="AL11" s="8">
        <v>35.813</v>
      </c>
      <c r="AM11" s="8">
        <v>34.554</v>
      </c>
      <c r="AN11" s="8">
        <v>33.391</v>
      </c>
      <c r="AO11" s="8">
        <v>32.299</v>
      </c>
      <c r="AP11" s="8">
        <v>31.228</v>
      </c>
      <c r="AQ11" s="8">
        <v>30.185</v>
      </c>
      <c r="AR11" s="8">
        <v>29.155</v>
      </c>
      <c r="AS11" s="8">
        <v>28.124</v>
      </c>
      <c r="AT11" s="8">
        <v>27.099</v>
      </c>
      <c r="AU11" s="8">
        <v>26.105</v>
      </c>
      <c r="AV11" s="8">
        <v>25.134</v>
      </c>
      <c r="AW11" s="8">
        <v>24.182</v>
      </c>
      <c r="AX11" s="8">
        <v>23.247</v>
      </c>
      <c r="AY11" s="8">
        <v>22.328</v>
      </c>
      <c r="AZ11" s="8">
        <v>21.429</v>
      </c>
      <c r="BA11" s="8">
        <v>20.545</v>
      </c>
      <c r="BB11" s="8">
        <v>19.684</v>
      </c>
      <c r="BC11" s="8">
        <v>18.841</v>
      </c>
      <c r="BD11" s="8">
        <v>18.016</v>
      </c>
      <c r="BE11" s="8">
        <v>17.21</v>
      </c>
      <c r="BF11" s="8">
        <v>16.422</v>
      </c>
      <c r="BG11" s="8">
        <v>15.644</v>
      </c>
      <c r="BH11" s="8">
        <v>14.869</v>
      </c>
      <c r="BI11" s="8">
        <v>14.102</v>
      </c>
      <c r="BJ11" s="8">
        <v>13.358</v>
      </c>
      <c r="BK11" s="8">
        <v>12.632</v>
      </c>
      <c r="BL11" s="8">
        <v>11.932</v>
      </c>
      <c r="BM11" s="8">
        <v>11.259</v>
      </c>
      <c r="BN11" s="8">
        <v>10.613</v>
      </c>
      <c r="BO11" s="8">
        <v>9.986</v>
      </c>
      <c r="BP11" s="8">
        <v>9.371</v>
      </c>
      <c r="BQ11" s="8">
        <v>8.796</v>
      </c>
      <c r="BR11" s="8">
        <v>8.269</v>
      </c>
      <c r="BS11" s="8">
        <v>7.774</v>
      </c>
      <c r="BT11" s="8">
        <v>7.295</v>
      </c>
      <c r="BU11" s="8">
        <v>6.835</v>
      </c>
      <c r="BV11" s="8">
        <v>6.372</v>
      </c>
      <c r="BW11" s="8">
        <v>5.893</v>
      </c>
      <c r="BX11" s="8">
        <v>5.408</v>
      </c>
      <c r="BY11" s="8">
        <v>4.943</v>
      </c>
      <c r="BZ11" s="8">
        <v>4.496</v>
      </c>
      <c r="CA11" s="8">
        <v>4.054</v>
      </c>
      <c r="CB11" s="8">
        <v>3.605</v>
      </c>
      <c r="CC11" s="8">
        <v>3.161</v>
      </c>
      <c r="CD11" s="8">
        <v>14.574</v>
      </c>
      <c r="CE11" s="9" t="s">
        <v>19</v>
      </c>
      <c r="CF11" s="9" t="s">
        <v>19</v>
      </c>
      <c r="CG11" s="9" t="s">
        <v>19</v>
      </c>
      <c r="CH11" s="9" t="s">
        <v>19</v>
      </c>
      <c r="CI11" s="9" t="s">
        <v>19</v>
      </c>
      <c r="CJ11" s="9" t="s">
        <v>19</v>
      </c>
      <c r="CK11" s="9" t="s">
        <v>19</v>
      </c>
      <c r="CL11" s="9" t="s">
        <v>19</v>
      </c>
      <c r="CM11" s="9" t="s">
        <v>19</v>
      </c>
      <c r="CN11" s="9" t="s">
        <v>19</v>
      </c>
      <c r="CO11" s="9" t="s">
        <v>19</v>
      </c>
      <c r="CP11" s="9" t="s">
        <v>19</v>
      </c>
      <c r="CQ11" s="9" t="s">
        <v>19</v>
      </c>
      <c r="CR11" s="9" t="s">
        <v>19</v>
      </c>
      <c r="CS11" s="9" t="s">
        <v>19</v>
      </c>
      <c r="CT11" s="9" t="s">
        <v>19</v>
      </c>
      <c r="CU11" s="9" t="s">
        <v>19</v>
      </c>
      <c r="CV11" s="9" t="s">
        <v>19</v>
      </c>
      <c r="CW11" s="9" t="s">
        <v>19</v>
      </c>
      <c r="CX11" s="9" t="s">
        <v>19</v>
      </c>
      <c r="CY11" s="14">
        <f t="shared" si="0"/>
        <v>3101.4769999999994</v>
      </c>
      <c r="CZ11" s="14">
        <f t="shared" si="1"/>
        <v>1591.2389999999998</v>
      </c>
      <c r="DA11" s="14">
        <f t="shared" si="2"/>
        <v>110.83200000000001</v>
      </c>
      <c r="DB11" s="16">
        <f t="shared" si="3"/>
        <v>51.3058455697076</v>
      </c>
      <c r="DC11" s="16">
        <f t="shared" si="4"/>
        <v>3.5735231955613416</v>
      </c>
      <c r="DD11" s="16">
        <f t="shared" si="5"/>
        <v>45.12063123473106</v>
      </c>
    </row>
    <row r="12" spans="1:108" ht="14.25">
      <c r="A12" s="11">
        <v>1959</v>
      </c>
      <c r="B12" s="8">
        <v>127.581</v>
      </c>
      <c r="C12" s="8">
        <v>117.521</v>
      </c>
      <c r="D12" s="8">
        <v>108.836</v>
      </c>
      <c r="E12" s="8">
        <v>101.404</v>
      </c>
      <c r="F12" s="8">
        <v>95.108</v>
      </c>
      <c r="G12" s="8">
        <v>89.834</v>
      </c>
      <c r="H12" s="8">
        <v>85.461</v>
      </c>
      <c r="I12" s="8">
        <v>81.875</v>
      </c>
      <c r="J12" s="8">
        <v>78.957</v>
      </c>
      <c r="K12" s="8">
        <v>76.59</v>
      </c>
      <c r="L12" s="8">
        <v>74.777</v>
      </c>
      <c r="M12" s="8">
        <v>73.513</v>
      </c>
      <c r="N12" s="8">
        <v>72.099</v>
      </c>
      <c r="O12" s="8">
        <v>70.176</v>
      </c>
      <c r="P12" s="8">
        <v>67.987</v>
      </c>
      <c r="Q12" s="8">
        <v>66.099</v>
      </c>
      <c r="R12" s="8">
        <v>64.376</v>
      </c>
      <c r="S12" s="8">
        <v>62.792</v>
      </c>
      <c r="T12" s="8">
        <v>61.379</v>
      </c>
      <c r="U12" s="8">
        <v>60.085</v>
      </c>
      <c r="V12" s="8">
        <v>58.823</v>
      </c>
      <c r="W12" s="8">
        <v>57.602</v>
      </c>
      <c r="X12" s="8">
        <v>56.359</v>
      </c>
      <c r="Y12" s="8">
        <v>55.053</v>
      </c>
      <c r="Z12" s="8">
        <v>53.704</v>
      </c>
      <c r="AA12" s="8">
        <v>52.383</v>
      </c>
      <c r="AB12" s="8">
        <v>51.083</v>
      </c>
      <c r="AC12" s="8">
        <v>49.737</v>
      </c>
      <c r="AD12" s="8">
        <v>48.32</v>
      </c>
      <c r="AE12" s="8">
        <v>46.861</v>
      </c>
      <c r="AF12" s="8">
        <v>45.412</v>
      </c>
      <c r="AG12" s="8">
        <v>43.977</v>
      </c>
      <c r="AH12" s="8">
        <v>42.538</v>
      </c>
      <c r="AI12" s="8">
        <v>41.101</v>
      </c>
      <c r="AJ12" s="8">
        <v>39.674</v>
      </c>
      <c r="AK12" s="8">
        <v>38.265</v>
      </c>
      <c r="AL12" s="8">
        <v>36.864</v>
      </c>
      <c r="AM12" s="8">
        <v>35.542</v>
      </c>
      <c r="AN12" s="8">
        <v>34.333</v>
      </c>
      <c r="AO12" s="8">
        <v>33.205</v>
      </c>
      <c r="AP12" s="8">
        <v>32.094</v>
      </c>
      <c r="AQ12" s="8">
        <v>31.01</v>
      </c>
      <c r="AR12" s="8">
        <v>29.945</v>
      </c>
      <c r="AS12" s="8">
        <v>28.883</v>
      </c>
      <c r="AT12" s="8">
        <v>27.833</v>
      </c>
      <c r="AU12" s="8">
        <v>26.814</v>
      </c>
      <c r="AV12" s="8">
        <v>25.822</v>
      </c>
      <c r="AW12" s="8">
        <v>24.842</v>
      </c>
      <c r="AX12" s="8">
        <v>23.876</v>
      </c>
      <c r="AY12" s="8">
        <v>22.92</v>
      </c>
      <c r="AZ12" s="8">
        <v>21.986</v>
      </c>
      <c r="BA12" s="8">
        <v>21.071</v>
      </c>
      <c r="BB12" s="8">
        <v>20.178</v>
      </c>
      <c r="BC12" s="8">
        <v>19.31</v>
      </c>
      <c r="BD12" s="8">
        <v>18.465</v>
      </c>
      <c r="BE12" s="8">
        <v>17.636</v>
      </c>
      <c r="BF12" s="8">
        <v>16.828</v>
      </c>
      <c r="BG12" s="8">
        <v>16.03</v>
      </c>
      <c r="BH12" s="8">
        <v>15.244</v>
      </c>
      <c r="BI12" s="8">
        <v>14.47</v>
      </c>
      <c r="BJ12" s="8">
        <v>13.717</v>
      </c>
      <c r="BK12" s="8">
        <v>12.989</v>
      </c>
      <c r="BL12" s="8">
        <v>12.271</v>
      </c>
      <c r="BM12" s="8">
        <v>11.562</v>
      </c>
      <c r="BN12" s="8">
        <v>10.868</v>
      </c>
      <c r="BO12" s="8">
        <v>10.192</v>
      </c>
      <c r="BP12" s="8">
        <v>9.533</v>
      </c>
      <c r="BQ12" s="8">
        <v>8.923</v>
      </c>
      <c r="BR12" s="8">
        <v>8.378</v>
      </c>
      <c r="BS12" s="8">
        <v>7.881</v>
      </c>
      <c r="BT12" s="8">
        <v>7.398</v>
      </c>
      <c r="BU12" s="8">
        <v>6.934</v>
      </c>
      <c r="BV12" s="8">
        <v>6.468</v>
      </c>
      <c r="BW12" s="8">
        <v>5.991</v>
      </c>
      <c r="BX12" s="8">
        <v>5.506</v>
      </c>
      <c r="BY12" s="8">
        <v>5.045</v>
      </c>
      <c r="BZ12" s="8">
        <v>4.606</v>
      </c>
      <c r="CA12" s="8">
        <v>4.163</v>
      </c>
      <c r="CB12" s="8">
        <v>3.713</v>
      </c>
      <c r="CC12" s="8">
        <v>3.263</v>
      </c>
      <c r="CD12" s="8">
        <v>15.585</v>
      </c>
      <c r="CE12" s="9" t="s">
        <v>19</v>
      </c>
      <c r="CF12" s="9" t="s">
        <v>19</v>
      </c>
      <c r="CG12" s="9" t="s">
        <v>19</v>
      </c>
      <c r="CH12" s="9" t="s">
        <v>19</v>
      </c>
      <c r="CI12" s="9" t="s">
        <v>19</v>
      </c>
      <c r="CJ12" s="9" t="s">
        <v>19</v>
      </c>
      <c r="CK12" s="9" t="s">
        <v>19</v>
      </c>
      <c r="CL12" s="9" t="s">
        <v>19</v>
      </c>
      <c r="CM12" s="9" t="s">
        <v>19</v>
      </c>
      <c r="CN12" s="9" t="s">
        <v>19</v>
      </c>
      <c r="CO12" s="9" t="s">
        <v>19</v>
      </c>
      <c r="CP12" s="9" t="s">
        <v>19</v>
      </c>
      <c r="CQ12" s="9" t="s">
        <v>19</v>
      </c>
      <c r="CR12" s="9" t="s">
        <v>19</v>
      </c>
      <c r="CS12" s="9" t="s">
        <v>19</v>
      </c>
      <c r="CT12" s="9" t="s">
        <v>19</v>
      </c>
      <c r="CU12" s="9" t="s">
        <v>19</v>
      </c>
      <c r="CV12" s="9" t="s">
        <v>19</v>
      </c>
      <c r="CW12" s="9" t="s">
        <v>19</v>
      </c>
      <c r="CX12" s="9" t="s">
        <v>19</v>
      </c>
      <c r="CY12" s="14">
        <f t="shared" si="0"/>
        <v>3187.5290000000005</v>
      </c>
      <c r="CZ12" s="14">
        <f t="shared" si="1"/>
        <v>1636.4499999999998</v>
      </c>
      <c r="DA12" s="14">
        <f t="shared" si="2"/>
        <v>113.57900000000001</v>
      </c>
      <c r="DB12" s="16">
        <f t="shared" si="3"/>
        <v>51.33914075762133</v>
      </c>
      <c r="DC12" s="16">
        <f t="shared" si="4"/>
        <v>3.5632303266887924</v>
      </c>
      <c r="DD12" s="16">
        <f t="shared" si="5"/>
        <v>45.09762891568988</v>
      </c>
    </row>
    <row r="13" spans="1:108" ht="14.25">
      <c r="A13" s="11">
        <v>1960</v>
      </c>
      <c r="B13" s="8">
        <v>132.209</v>
      </c>
      <c r="C13" s="8">
        <v>121.758</v>
      </c>
      <c r="D13" s="8">
        <v>112.707</v>
      </c>
      <c r="E13" s="8">
        <v>104.939</v>
      </c>
      <c r="F13" s="8">
        <v>98.335</v>
      </c>
      <c r="G13" s="8">
        <v>92.78</v>
      </c>
      <c r="H13" s="8">
        <v>88.153</v>
      </c>
      <c r="I13" s="8">
        <v>84.337</v>
      </c>
      <c r="J13" s="8">
        <v>81.215</v>
      </c>
      <c r="K13" s="8">
        <v>78.668</v>
      </c>
      <c r="L13" s="8">
        <v>76.695</v>
      </c>
      <c r="M13" s="8">
        <v>75.291</v>
      </c>
      <c r="N13" s="8">
        <v>73.765</v>
      </c>
      <c r="O13" s="8">
        <v>71.764</v>
      </c>
      <c r="P13" s="8">
        <v>69.519</v>
      </c>
      <c r="Q13" s="8">
        <v>67.589</v>
      </c>
      <c r="R13" s="8">
        <v>65.841</v>
      </c>
      <c r="S13" s="8">
        <v>64.23</v>
      </c>
      <c r="T13" s="8">
        <v>62.783</v>
      </c>
      <c r="U13" s="8">
        <v>61.453</v>
      </c>
      <c r="V13" s="8">
        <v>60.162</v>
      </c>
      <c r="W13" s="8">
        <v>58.921</v>
      </c>
      <c r="X13" s="8">
        <v>57.666</v>
      </c>
      <c r="Y13" s="8">
        <v>56.357</v>
      </c>
      <c r="Z13" s="8">
        <v>55.013</v>
      </c>
      <c r="AA13" s="8">
        <v>53.697</v>
      </c>
      <c r="AB13" s="8">
        <v>52.402</v>
      </c>
      <c r="AC13" s="8">
        <v>51.061</v>
      </c>
      <c r="AD13" s="8">
        <v>49.646</v>
      </c>
      <c r="AE13" s="8">
        <v>48.186</v>
      </c>
      <c r="AF13" s="8">
        <v>46.737</v>
      </c>
      <c r="AG13" s="8">
        <v>45.301</v>
      </c>
      <c r="AH13" s="8">
        <v>43.847</v>
      </c>
      <c r="AI13" s="8">
        <v>42.371</v>
      </c>
      <c r="AJ13" s="8">
        <v>40.894</v>
      </c>
      <c r="AK13" s="8">
        <v>39.431</v>
      </c>
      <c r="AL13" s="8">
        <v>37.977</v>
      </c>
      <c r="AM13" s="8">
        <v>36.6</v>
      </c>
      <c r="AN13" s="8">
        <v>35.339</v>
      </c>
      <c r="AO13" s="8">
        <v>34.16</v>
      </c>
      <c r="AP13" s="8">
        <v>32.998</v>
      </c>
      <c r="AQ13" s="8">
        <v>31.862</v>
      </c>
      <c r="AR13" s="8">
        <v>30.752</v>
      </c>
      <c r="AS13" s="8">
        <v>29.657</v>
      </c>
      <c r="AT13" s="8">
        <v>28.582</v>
      </c>
      <c r="AU13" s="8">
        <v>27.538</v>
      </c>
      <c r="AV13" s="8">
        <v>26.522</v>
      </c>
      <c r="AW13" s="8">
        <v>25.521</v>
      </c>
      <c r="AX13" s="8">
        <v>24.52</v>
      </c>
      <c r="AY13" s="8">
        <v>23.533</v>
      </c>
      <c r="AZ13" s="8">
        <v>22.569</v>
      </c>
      <c r="BA13" s="8">
        <v>21.623</v>
      </c>
      <c r="BB13" s="8">
        <v>20.702</v>
      </c>
      <c r="BC13" s="8">
        <v>19.807</v>
      </c>
      <c r="BD13" s="8">
        <v>18.935</v>
      </c>
      <c r="BE13" s="8">
        <v>18.081</v>
      </c>
      <c r="BF13" s="8">
        <v>17.245</v>
      </c>
      <c r="BG13" s="8">
        <v>16.426</v>
      </c>
      <c r="BH13" s="8">
        <v>15.627</v>
      </c>
      <c r="BI13" s="8">
        <v>14.845</v>
      </c>
      <c r="BJ13" s="8">
        <v>14.084</v>
      </c>
      <c r="BK13" s="8">
        <v>13.347</v>
      </c>
      <c r="BL13" s="8">
        <v>12.615</v>
      </c>
      <c r="BM13" s="8">
        <v>11.874</v>
      </c>
      <c r="BN13" s="8">
        <v>11.14</v>
      </c>
      <c r="BO13" s="8">
        <v>10.428</v>
      </c>
      <c r="BP13" s="8">
        <v>9.733</v>
      </c>
      <c r="BQ13" s="8">
        <v>9.09</v>
      </c>
      <c r="BR13" s="8">
        <v>8.524</v>
      </c>
      <c r="BS13" s="8">
        <v>8.011</v>
      </c>
      <c r="BT13" s="8">
        <v>7.511</v>
      </c>
      <c r="BU13" s="8">
        <v>7.032</v>
      </c>
      <c r="BV13" s="8">
        <v>6.556</v>
      </c>
      <c r="BW13" s="8">
        <v>6.077</v>
      </c>
      <c r="BX13" s="8">
        <v>5.595</v>
      </c>
      <c r="BY13" s="8">
        <v>5.139</v>
      </c>
      <c r="BZ13" s="8">
        <v>4.704</v>
      </c>
      <c r="CA13" s="8">
        <v>4.267</v>
      </c>
      <c r="CB13" s="8">
        <v>3.813</v>
      </c>
      <c r="CC13" s="8">
        <v>3.357</v>
      </c>
      <c r="CD13" s="8">
        <v>16.581</v>
      </c>
      <c r="CE13" s="9" t="s">
        <v>19</v>
      </c>
      <c r="CF13" s="9" t="s">
        <v>19</v>
      </c>
      <c r="CG13" s="9" t="s">
        <v>19</v>
      </c>
      <c r="CH13" s="9" t="s">
        <v>19</v>
      </c>
      <c r="CI13" s="9" t="s">
        <v>19</v>
      </c>
      <c r="CJ13" s="9" t="s">
        <v>19</v>
      </c>
      <c r="CK13" s="9" t="s">
        <v>19</v>
      </c>
      <c r="CL13" s="9" t="s">
        <v>19</v>
      </c>
      <c r="CM13" s="9" t="s">
        <v>19</v>
      </c>
      <c r="CN13" s="9" t="s">
        <v>19</v>
      </c>
      <c r="CO13" s="9" t="s">
        <v>19</v>
      </c>
      <c r="CP13" s="9" t="s">
        <v>19</v>
      </c>
      <c r="CQ13" s="9" t="s">
        <v>19</v>
      </c>
      <c r="CR13" s="9" t="s">
        <v>19</v>
      </c>
      <c r="CS13" s="9" t="s">
        <v>19</v>
      </c>
      <c r="CT13" s="9" t="s">
        <v>19</v>
      </c>
      <c r="CU13" s="9" t="s">
        <v>19</v>
      </c>
      <c r="CV13" s="9" t="s">
        <v>19</v>
      </c>
      <c r="CW13" s="9" t="s">
        <v>19</v>
      </c>
      <c r="CX13" s="9" t="s">
        <v>19</v>
      </c>
      <c r="CY13" s="14">
        <f t="shared" si="0"/>
        <v>3276.622</v>
      </c>
      <c r="CZ13" s="14">
        <f t="shared" si="1"/>
        <v>1684.0309999999997</v>
      </c>
      <c r="DA13" s="14">
        <f t="shared" si="2"/>
        <v>116.41799999999999</v>
      </c>
      <c r="DB13" s="16">
        <f t="shared" si="3"/>
        <v>51.3953394685136</v>
      </c>
      <c r="DC13" s="16">
        <f t="shared" si="4"/>
        <v>3.552988413066872</v>
      </c>
      <c r="DD13" s="16">
        <f t="shared" si="5"/>
        <v>45.05167211841953</v>
      </c>
    </row>
    <row r="14" spans="1:108" ht="14.25">
      <c r="A14" s="11">
        <v>1961</v>
      </c>
      <c r="B14" s="8">
        <v>136.218</v>
      </c>
      <c r="C14" s="8">
        <v>125.788</v>
      </c>
      <c r="D14" s="8">
        <v>116.683</v>
      </c>
      <c r="E14" s="8">
        <v>108.794</v>
      </c>
      <c r="F14" s="8">
        <v>102.012</v>
      </c>
      <c r="G14" s="8">
        <v>96.235</v>
      </c>
      <c r="H14" s="8">
        <v>91.353</v>
      </c>
      <c r="I14" s="8">
        <v>87.26</v>
      </c>
      <c r="J14" s="8">
        <v>83.851</v>
      </c>
      <c r="K14" s="8">
        <v>81.016</v>
      </c>
      <c r="L14" s="8">
        <v>78.746</v>
      </c>
      <c r="M14" s="8">
        <v>77.026</v>
      </c>
      <c r="N14" s="8">
        <v>75.28</v>
      </c>
      <c r="O14" s="8">
        <v>73.216</v>
      </c>
      <c r="P14" s="8">
        <v>71.003</v>
      </c>
      <c r="Q14" s="8">
        <v>69.103</v>
      </c>
      <c r="R14" s="8">
        <v>67.405</v>
      </c>
      <c r="S14" s="8">
        <v>65.811</v>
      </c>
      <c r="T14" s="8">
        <v>64.311</v>
      </c>
      <c r="U14" s="8">
        <v>62.888</v>
      </c>
      <c r="V14" s="8">
        <v>61.527</v>
      </c>
      <c r="W14" s="8">
        <v>60.219</v>
      </c>
      <c r="X14" s="8">
        <v>58.923</v>
      </c>
      <c r="Y14" s="8">
        <v>57.609</v>
      </c>
      <c r="Z14" s="8">
        <v>56.284</v>
      </c>
      <c r="AA14" s="8">
        <v>54.982</v>
      </c>
      <c r="AB14" s="8">
        <v>53.702</v>
      </c>
      <c r="AC14" s="8">
        <v>52.373</v>
      </c>
      <c r="AD14" s="8">
        <v>50.961</v>
      </c>
      <c r="AE14" s="8">
        <v>49.498</v>
      </c>
      <c r="AF14" s="8">
        <v>48.045</v>
      </c>
      <c r="AG14" s="8">
        <v>46.606</v>
      </c>
      <c r="AH14" s="8">
        <v>45.14</v>
      </c>
      <c r="AI14" s="8">
        <v>43.643</v>
      </c>
      <c r="AJ14" s="8">
        <v>42.133</v>
      </c>
      <c r="AK14" s="8">
        <v>40.637</v>
      </c>
      <c r="AL14" s="8">
        <v>39.149</v>
      </c>
      <c r="AM14" s="8">
        <v>37.729</v>
      </c>
      <c r="AN14" s="8">
        <v>36.41</v>
      </c>
      <c r="AO14" s="8">
        <v>35.169</v>
      </c>
      <c r="AP14" s="8">
        <v>33.942</v>
      </c>
      <c r="AQ14" s="8">
        <v>32.738</v>
      </c>
      <c r="AR14" s="8">
        <v>31.573</v>
      </c>
      <c r="AS14" s="8">
        <v>30.442</v>
      </c>
      <c r="AT14" s="8">
        <v>29.345</v>
      </c>
      <c r="AU14" s="8">
        <v>28.275</v>
      </c>
      <c r="AV14" s="8">
        <v>27.236</v>
      </c>
      <c r="AW14" s="8">
        <v>26.209</v>
      </c>
      <c r="AX14" s="8">
        <v>25.183</v>
      </c>
      <c r="AY14" s="8">
        <v>24.165</v>
      </c>
      <c r="AZ14" s="8">
        <v>23.175</v>
      </c>
      <c r="BA14" s="8">
        <v>22.205</v>
      </c>
      <c r="BB14" s="8">
        <v>21.257</v>
      </c>
      <c r="BC14" s="8">
        <v>20.333</v>
      </c>
      <c r="BD14" s="8">
        <v>19.428</v>
      </c>
      <c r="BE14" s="8">
        <v>18.545</v>
      </c>
      <c r="BF14" s="8">
        <v>17.675</v>
      </c>
      <c r="BG14" s="8">
        <v>16.834</v>
      </c>
      <c r="BH14" s="8">
        <v>16.017</v>
      </c>
      <c r="BI14" s="8">
        <v>15.223</v>
      </c>
      <c r="BJ14" s="8">
        <v>14.45</v>
      </c>
      <c r="BK14" s="8">
        <v>13.704</v>
      </c>
      <c r="BL14" s="8">
        <v>12.955</v>
      </c>
      <c r="BM14" s="8">
        <v>12.193</v>
      </c>
      <c r="BN14" s="8">
        <v>11.431</v>
      </c>
      <c r="BO14" s="8">
        <v>10.695</v>
      </c>
      <c r="BP14" s="8">
        <v>9.975</v>
      </c>
      <c r="BQ14" s="8">
        <v>9.308</v>
      </c>
      <c r="BR14" s="8">
        <v>8.711</v>
      </c>
      <c r="BS14" s="8">
        <v>8.168</v>
      </c>
      <c r="BT14" s="8">
        <v>7.639</v>
      </c>
      <c r="BU14" s="8">
        <v>7.13</v>
      </c>
      <c r="BV14" s="8">
        <v>6.637</v>
      </c>
      <c r="BW14" s="8">
        <v>6.15</v>
      </c>
      <c r="BX14" s="8">
        <v>5.674</v>
      </c>
      <c r="BY14" s="8">
        <v>5.221</v>
      </c>
      <c r="BZ14" s="8">
        <v>4.797</v>
      </c>
      <c r="CA14" s="8">
        <v>4.362</v>
      </c>
      <c r="CB14" s="8">
        <v>3.907</v>
      </c>
      <c r="CC14" s="8">
        <v>3.448</v>
      </c>
      <c r="CD14" s="8">
        <v>17.557</v>
      </c>
      <c r="CE14" s="9" t="s">
        <v>19</v>
      </c>
      <c r="CF14" s="9" t="s">
        <v>19</v>
      </c>
      <c r="CG14" s="9" t="s">
        <v>19</v>
      </c>
      <c r="CH14" s="9" t="s">
        <v>19</v>
      </c>
      <c r="CI14" s="9" t="s">
        <v>19</v>
      </c>
      <c r="CJ14" s="9" t="s">
        <v>19</v>
      </c>
      <c r="CK14" s="9" t="s">
        <v>19</v>
      </c>
      <c r="CL14" s="9" t="s">
        <v>19</v>
      </c>
      <c r="CM14" s="9" t="s">
        <v>19</v>
      </c>
      <c r="CN14" s="9" t="s">
        <v>19</v>
      </c>
      <c r="CO14" s="9" t="s">
        <v>19</v>
      </c>
      <c r="CP14" s="9" t="s">
        <v>19</v>
      </c>
      <c r="CQ14" s="9" t="s">
        <v>19</v>
      </c>
      <c r="CR14" s="9" t="s">
        <v>19</v>
      </c>
      <c r="CS14" s="9" t="s">
        <v>19</v>
      </c>
      <c r="CT14" s="9" t="s">
        <v>19</v>
      </c>
      <c r="CU14" s="9" t="s">
        <v>19</v>
      </c>
      <c r="CV14" s="9" t="s">
        <v>19</v>
      </c>
      <c r="CW14" s="9" t="s">
        <v>19</v>
      </c>
      <c r="CX14" s="9" t="s">
        <v>19</v>
      </c>
      <c r="CY14" s="14">
        <f t="shared" si="0"/>
        <v>3368.649999999999</v>
      </c>
      <c r="CZ14" s="14">
        <f t="shared" si="1"/>
        <v>1733.9989999999996</v>
      </c>
      <c r="DA14" s="14">
        <f t="shared" si="2"/>
        <v>119.379</v>
      </c>
      <c r="DB14" s="16">
        <f t="shared" si="3"/>
        <v>51.47459664850904</v>
      </c>
      <c r="DC14" s="16">
        <f t="shared" si="4"/>
        <v>3.5438231932673334</v>
      </c>
      <c r="DD14" s="16">
        <f t="shared" si="5"/>
        <v>44.98158015822362</v>
      </c>
    </row>
    <row r="15" spans="1:108" ht="14.25">
      <c r="A15" s="11">
        <v>1962</v>
      </c>
      <c r="B15" s="8">
        <v>139.644</v>
      </c>
      <c r="C15" s="8">
        <v>129.616</v>
      </c>
      <c r="D15" s="8">
        <v>120.738</v>
      </c>
      <c r="E15" s="8">
        <v>112.924</v>
      </c>
      <c r="F15" s="8">
        <v>106.09</v>
      </c>
      <c r="G15" s="8">
        <v>100.151</v>
      </c>
      <c r="H15" s="8">
        <v>95.021</v>
      </c>
      <c r="I15" s="8">
        <v>90.616</v>
      </c>
      <c r="J15" s="8">
        <v>86.849</v>
      </c>
      <c r="K15" s="8">
        <v>83.638</v>
      </c>
      <c r="L15" s="8">
        <v>80.955</v>
      </c>
      <c r="M15" s="8">
        <v>78.767</v>
      </c>
      <c r="N15" s="8">
        <v>76.711</v>
      </c>
      <c r="O15" s="8">
        <v>74.586</v>
      </c>
      <c r="P15" s="8">
        <v>72.476</v>
      </c>
      <c r="Q15" s="8">
        <v>70.661</v>
      </c>
      <c r="R15" s="8">
        <v>69.068</v>
      </c>
      <c r="S15" s="8">
        <v>67.52</v>
      </c>
      <c r="T15" s="8">
        <v>65.952</v>
      </c>
      <c r="U15" s="8">
        <v>64.39</v>
      </c>
      <c r="V15" s="8">
        <v>62.922</v>
      </c>
      <c r="W15" s="8">
        <v>61.515</v>
      </c>
      <c r="X15" s="8">
        <v>60.153</v>
      </c>
      <c r="Y15" s="8">
        <v>58.832</v>
      </c>
      <c r="Z15" s="8">
        <v>57.532</v>
      </c>
      <c r="AA15" s="8">
        <v>56.253</v>
      </c>
      <c r="AB15" s="8">
        <v>54.995</v>
      </c>
      <c r="AC15" s="8">
        <v>53.682</v>
      </c>
      <c r="AD15" s="8">
        <v>52.273</v>
      </c>
      <c r="AE15" s="8">
        <v>50.799</v>
      </c>
      <c r="AF15" s="8">
        <v>49.344</v>
      </c>
      <c r="AG15" s="8">
        <v>47.896</v>
      </c>
      <c r="AH15" s="8">
        <v>46.423</v>
      </c>
      <c r="AI15" s="8">
        <v>44.916</v>
      </c>
      <c r="AJ15" s="8">
        <v>43.392</v>
      </c>
      <c r="AK15" s="8">
        <v>41.883</v>
      </c>
      <c r="AL15" s="8">
        <v>40.38</v>
      </c>
      <c r="AM15" s="8">
        <v>38.927</v>
      </c>
      <c r="AN15" s="8">
        <v>37.549</v>
      </c>
      <c r="AO15" s="8">
        <v>36.231</v>
      </c>
      <c r="AP15" s="8">
        <v>34.93</v>
      </c>
      <c r="AQ15" s="8">
        <v>33.649</v>
      </c>
      <c r="AR15" s="8">
        <v>32.419</v>
      </c>
      <c r="AS15" s="8">
        <v>31.25</v>
      </c>
      <c r="AT15" s="8">
        <v>30.127</v>
      </c>
      <c r="AU15" s="8">
        <v>29.032</v>
      </c>
      <c r="AV15" s="8">
        <v>27.966</v>
      </c>
      <c r="AW15" s="8">
        <v>26.914</v>
      </c>
      <c r="AX15" s="8">
        <v>25.863</v>
      </c>
      <c r="AY15" s="8">
        <v>24.821</v>
      </c>
      <c r="AZ15" s="8">
        <v>23.805</v>
      </c>
      <c r="BA15" s="8">
        <v>22.817</v>
      </c>
      <c r="BB15" s="8">
        <v>21.845</v>
      </c>
      <c r="BC15" s="8">
        <v>20.887</v>
      </c>
      <c r="BD15" s="8">
        <v>19.948</v>
      </c>
      <c r="BE15" s="8">
        <v>19.028</v>
      </c>
      <c r="BF15" s="8">
        <v>18.126</v>
      </c>
      <c r="BG15" s="8">
        <v>17.253</v>
      </c>
      <c r="BH15" s="8">
        <v>16.416</v>
      </c>
      <c r="BI15" s="8">
        <v>15.609</v>
      </c>
      <c r="BJ15" s="8">
        <v>14.82</v>
      </c>
      <c r="BK15" s="8">
        <v>14.057</v>
      </c>
      <c r="BL15" s="8">
        <v>13.293</v>
      </c>
      <c r="BM15" s="8">
        <v>12.516</v>
      </c>
      <c r="BN15" s="8">
        <v>11.74</v>
      </c>
      <c r="BO15" s="8">
        <v>10.989</v>
      </c>
      <c r="BP15" s="8">
        <v>10.258</v>
      </c>
      <c r="BQ15" s="8">
        <v>9.572</v>
      </c>
      <c r="BR15" s="8">
        <v>8.94</v>
      </c>
      <c r="BS15" s="8">
        <v>8.354</v>
      </c>
      <c r="BT15" s="8">
        <v>7.785</v>
      </c>
      <c r="BU15" s="8">
        <v>7.233</v>
      </c>
      <c r="BV15" s="8">
        <v>6.713</v>
      </c>
      <c r="BW15" s="8">
        <v>6.218</v>
      </c>
      <c r="BX15" s="8">
        <v>5.749</v>
      </c>
      <c r="BY15" s="8">
        <v>5.301</v>
      </c>
      <c r="BZ15" s="8">
        <v>4.88</v>
      </c>
      <c r="CA15" s="8">
        <v>4.451</v>
      </c>
      <c r="CB15" s="8">
        <v>3.997</v>
      </c>
      <c r="CC15" s="8">
        <v>3.534</v>
      </c>
      <c r="CD15" s="8">
        <v>18.511</v>
      </c>
      <c r="CE15" s="9" t="s">
        <v>19</v>
      </c>
      <c r="CF15" s="9" t="s">
        <v>19</v>
      </c>
      <c r="CG15" s="9" t="s">
        <v>19</v>
      </c>
      <c r="CH15" s="9" t="s">
        <v>19</v>
      </c>
      <c r="CI15" s="9" t="s">
        <v>19</v>
      </c>
      <c r="CJ15" s="9" t="s">
        <v>19</v>
      </c>
      <c r="CK15" s="9" t="s">
        <v>19</v>
      </c>
      <c r="CL15" s="9" t="s">
        <v>19</v>
      </c>
      <c r="CM15" s="9" t="s">
        <v>19</v>
      </c>
      <c r="CN15" s="9" t="s">
        <v>19</v>
      </c>
      <c r="CO15" s="9" t="s">
        <v>19</v>
      </c>
      <c r="CP15" s="9" t="s">
        <v>19</v>
      </c>
      <c r="CQ15" s="9" t="s">
        <v>19</v>
      </c>
      <c r="CR15" s="9" t="s">
        <v>19</v>
      </c>
      <c r="CS15" s="9" t="s">
        <v>19</v>
      </c>
      <c r="CT15" s="9" t="s">
        <v>19</v>
      </c>
      <c r="CU15" s="9" t="s">
        <v>19</v>
      </c>
      <c r="CV15" s="9" t="s">
        <v>19</v>
      </c>
      <c r="CW15" s="9" t="s">
        <v>19</v>
      </c>
      <c r="CX15" s="9" t="s">
        <v>19</v>
      </c>
      <c r="CY15" s="14">
        <f t="shared" si="0"/>
        <v>3463.8860000000004</v>
      </c>
      <c r="CZ15" s="14">
        <f t="shared" si="1"/>
        <v>1786.3730000000003</v>
      </c>
      <c r="DA15" s="14">
        <f t="shared" si="2"/>
        <v>122.48499999999999</v>
      </c>
      <c r="DB15" s="16">
        <f t="shared" si="3"/>
        <v>51.571356563120155</v>
      </c>
      <c r="DC15" s="16">
        <f t="shared" si="4"/>
        <v>3.5360574799517064</v>
      </c>
      <c r="DD15" s="16">
        <f t="shared" si="5"/>
        <v>44.89258595692814</v>
      </c>
    </row>
    <row r="16" spans="1:108" ht="14.25">
      <c r="A16" s="11">
        <v>1963</v>
      </c>
      <c r="B16" s="8">
        <v>142.756</v>
      </c>
      <c r="C16" s="8">
        <v>133.334</v>
      </c>
      <c r="D16" s="8">
        <v>124.843</v>
      </c>
      <c r="E16" s="8">
        <v>117.222</v>
      </c>
      <c r="F16" s="8">
        <v>110.415</v>
      </c>
      <c r="G16" s="8">
        <v>104.361</v>
      </c>
      <c r="H16" s="8">
        <v>99.003</v>
      </c>
      <c r="I16" s="8">
        <v>94.281</v>
      </c>
      <c r="J16" s="8">
        <v>90.139</v>
      </c>
      <c r="K16" s="8">
        <v>86.516</v>
      </c>
      <c r="L16" s="8">
        <v>83.369</v>
      </c>
      <c r="M16" s="8">
        <v>80.649</v>
      </c>
      <c r="N16" s="8">
        <v>78.235</v>
      </c>
      <c r="O16" s="8">
        <v>76.034</v>
      </c>
      <c r="P16" s="8">
        <v>74.031</v>
      </c>
      <c r="Q16" s="8">
        <v>72.294</v>
      </c>
      <c r="R16" s="8">
        <v>70.806</v>
      </c>
      <c r="S16" s="8">
        <v>69.301</v>
      </c>
      <c r="T16" s="8">
        <v>67.654</v>
      </c>
      <c r="U16" s="8">
        <v>65.945</v>
      </c>
      <c r="V16" s="8">
        <v>64.363</v>
      </c>
      <c r="W16" s="8">
        <v>62.851</v>
      </c>
      <c r="X16" s="8">
        <v>61.418</v>
      </c>
      <c r="Y16" s="8">
        <v>60.082</v>
      </c>
      <c r="Z16" s="8">
        <v>58.806</v>
      </c>
      <c r="AA16" s="8">
        <v>57.544</v>
      </c>
      <c r="AB16" s="8">
        <v>56.307</v>
      </c>
      <c r="AC16" s="8">
        <v>55.008</v>
      </c>
      <c r="AD16" s="8">
        <v>53.599</v>
      </c>
      <c r="AE16" s="8">
        <v>52.116</v>
      </c>
      <c r="AF16" s="8">
        <v>50.653</v>
      </c>
      <c r="AG16" s="8">
        <v>49.199</v>
      </c>
      <c r="AH16" s="8">
        <v>47.719</v>
      </c>
      <c r="AI16" s="8">
        <v>46.21</v>
      </c>
      <c r="AJ16" s="8">
        <v>44.688</v>
      </c>
      <c r="AK16" s="8">
        <v>43.173</v>
      </c>
      <c r="AL16" s="8">
        <v>41.668</v>
      </c>
      <c r="AM16" s="8">
        <v>40.19</v>
      </c>
      <c r="AN16" s="8">
        <v>38.753</v>
      </c>
      <c r="AO16" s="8">
        <v>37.357</v>
      </c>
      <c r="AP16" s="8">
        <v>35.976</v>
      </c>
      <c r="AQ16" s="8">
        <v>34.613</v>
      </c>
      <c r="AR16" s="8">
        <v>33.315</v>
      </c>
      <c r="AS16" s="8">
        <v>32.101</v>
      </c>
      <c r="AT16" s="8">
        <v>30.951</v>
      </c>
      <c r="AU16" s="8">
        <v>29.824</v>
      </c>
      <c r="AV16" s="8">
        <v>28.726</v>
      </c>
      <c r="AW16" s="8">
        <v>27.644</v>
      </c>
      <c r="AX16" s="8">
        <v>26.568</v>
      </c>
      <c r="AY16" s="8">
        <v>25.502</v>
      </c>
      <c r="AZ16" s="8">
        <v>24.468</v>
      </c>
      <c r="BA16" s="8">
        <v>23.459</v>
      </c>
      <c r="BB16" s="8">
        <v>22.462</v>
      </c>
      <c r="BC16" s="8">
        <v>21.472</v>
      </c>
      <c r="BD16" s="8">
        <v>20.493</v>
      </c>
      <c r="BE16" s="8">
        <v>19.537</v>
      </c>
      <c r="BF16" s="8">
        <v>18.599</v>
      </c>
      <c r="BG16" s="8">
        <v>17.694</v>
      </c>
      <c r="BH16" s="8">
        <v>16.834</v>
      </c>
      <c r="BI16" s="8">
        <v>16.007</v>
      </c>
      <c r="BJ16" s="8">
        <v>15.199</v>
      </c>
      <c r="BK16" s="8">
        <v>14.414</v>
      </c>
      <c r="BL16" s="8">
        <v>13.635</v>
      </c>
      <c r="BM16" s="8">
        <v>12.846</v>
      </c>
      <c r="BN16" s="8">
        <v>12.063</v>
      </c>
      <c r="BO16" s="8">
        <v>11.307</v>
      </c>
      <c r="BP16" s="8">
        <v>10.573</v>
      </c>
      <c r="BQ16" s="8">
        <v>9.868</v>
      </c>
      <c r="BR16" s="8">
        <v>9.201</v>
      </c>
      <c r="BS16" s="8">
        <v>8.565</v>
      </c>
      <c r="BT16" s="8">
        <v>7.95</v>
      </c>
      <c r="BU16" s="8">
        <v>7.353</v>
      </c>
      <c r="BV16" s="8">
        <v>6.798</v>
      </c>
      <c r="BW16" s="8">
        <v>6.292</v>
      </c>
      <c r="BX16" s="8">
        <v>5.826</v>
      </c>
      <c r="BY16" s="8">
        <v>5.378</v>
      </c>
      <c r="BZ16" s="8">
        <v>4.962</v>
      </c>
      <c r="CA16" s="8">
        <v>4.534</v>
      </c>
      <c r="CB16" s="8">
        <v>4.081</v>
      </c>
      <c r="CC16" s="8">
        <v>3.617</v>
      </c>
      <c r="CD16" s="8">
        <v>19.44</v>
      </c>
      <c r="CE16" s="9" t="s">
        <v>19</v>
      </c>
      <c r="CF16" s="9" t="s">
        <v>19</v>
      </c>
      <c r="CG16" s="9" t="s">
        <v>19</v>
      </c>
      <c r="CH16" s="9" t="s">
        <v>19</v>
      </c>
      <c r="CI16" s="9" t="s">
        <v>19</v>
      </c>
      <c r="CJ16" s="9" t="s">
        <v>19</v>
      </c>
      <c r="CK16" s="9" t="s">
        <v>19</v>
      </c>
      <c r="CL16" s="9" t="s">
        <v>19</v>
      </c>
      <c r="CM16" s="9" t="s">
        <v>19</v>
      </c>
      <c r="CN16" s="9" t="s">
        <v>19</v>
      </c>
      <c r="CO16" s="9" t="s">
        <v>19</v>
      </c>
      <c r="CP16" s="9" t="s">
        <v>19</v>
      </c>
      <c r="CQ16" s="9" t="s">
        <v>19</v>
      </c>
      <c r="CR16" s="9" t="s">
        <v>19</v>
      </c>
      <c r="CS16" s="9" t="s">
        <v>19</v>
      </c>
      <c r="CT16" s="9" t="s">
        <v>19</v>
      </c>
      <c r="CU16" s="9" t="s">
        <v>19</v>
      </c>
      <c r="CV16" s="9" t="s">
        <v>19</v>
      </c>
      <c r="CW16" s="9" t="s">
        <v>19</v>
      </c>
      <c r="CX16" s="9" t="s">
        <v>19</v>
      </c>
      <c r="CY16" s="14">
        <f t="shared" si="0"/>
        <v>3563.0390000000007</v>
      </c>
      <c r="CZ16" s="14">
        <f t="shared" si="1"/>
        <v>1841.1879999999999</v>
      </c>
      <c r="DA16" s="14">
        <f t="shared" si="2"/>
        <v>125.74500000000002</v>
      </c>
      <c r="DB16" s="16">
        <f t="shared" si="3"/>
        <v>51.67465189126472</v>
      </c>
      <c r="DC16" s="16">
        <f t="shared" si="4"/>
        <v>3.529150256284032</v>
      </c>
      <c r="DD16" s="16">
        <f t="shared" si="5"/>
        <v>44.79619785245124</v>
      </c>
    </row>
    <row r="17" spans="1:108" ht="14.25">
      <c r="A17" s="11">
        <v>1964</v>
      </c>
      <c r="B17" s="8">
        <v>145.968</v>
      </c>
      <c r="C17" s="8">
        <v>137.101</v>
      </c>
      <c r="D17" s="8">
        <v>128.968</v>
      </c>
      <c r="E17" s="8">
        <v>121.537</v>
      </c>
      <c r="F17" s="8">
        <v>114.768</v>
      </c>
      <c r="G17" s="8">
        <v>108.624</v>
      </c>
      <c r="H17" s="8">
        <v>103.075</v>
      </c>
      <c r="I17" s="8">
        <v>98.079</v>
      </c>
      <c r="J17" s="8">
        <v>93.604</v>
      </c>
      <c r="K17" s="8">
        <v>89.612</v>
      </c>
      <c r="L17" s="8">
        <v>86.047</v>
      </c>
      <c r="M17" s="8">
        <v>82.856</v>
      </c>
      <c r="N17" s="8">
        <v>80.098</v>
      </c>
      <c r="O17" s="8">
        <v>77.775</v>
      </c>
      <c r="P17" s="8">
        <v>75.792</v>
      </c>
      <c r="Q17" s="8">
        <v>74.055</v>
      </c>
      <c r="R17" s="8">
        <v>72.58</v>
      </c>
      <c r="S17" s="8">
        <v>71.063</v>
      </c>
      <c r="T17" s="8">
        <v>69.344</v>
      </c>
      <c r="U17" s="8">
        <v>67.528</v>
      </c>
      <c r="V17" s="8">
        <v>65.865</v>
      </c>
      <c r="W17" s="8">
        <v>64.283</v>
      </c>
      <c r="X17" s="8">
        <v>62.802</v>
      </c>
      <c r="Y17" s="8">
        <v>61.445</v>
      </c>
      <c r="Z17" s="8">
        <v>60.169</v>
      </c>
      <c r="AA17" s="8">
        <v>58.907</v>
      </c>
      <c r="AB17" s="8">
        <v>57.676</v>
      </c>
      <c r="AC17" s="8">
        <v>56.381</v>
      </c>
      <c r="AD17" s="8">
        <v>54.968</v>
      </c>
      <c r="AE17" s="8">
        <v>53.479</v>
      </c>
      <c r="AF17" s="8">
        <v>52.011</v>
      </c>
      <c r="AG17" s="8">
        <v>50.549</v>
      </c>
      <c r="AH17" s="8">
        <v>49.065</v>
      </c>
      <c r="AI17" s="8">
        <v>47.556</v>
      </c>
      <c r="AJ17" s="8">
        <v>46.035</v>
      </c>
      <c r="AK17" s="8">
        <v>44.518</v>
      </c>
      <c r="AL17" s="8">
        <v>43.01</v>
      </c>
      <c r="AM17" s="8">
        <v>41.51</v>
      </c>
      <c r="AN17" s="8">
        <v>40.02</v>
      </c>
      <c r="AO17" s="8">
        <v>38.549</v>
      </c>
      <c r="AP17" s="8">
        <v>37.096</v>
      </c>
      <c r="AQ17" s="8">
        <v>35.659</v>
      </c>
      <c r="AR17" s="8">
        <v>34.293</v>
      </c>
      <c r="AS17" s="8">
        <v>33.03</v>
      </c>
      <c r="AT17" s="8">
        <v>31.841</v>
      </c>
      <c r="AU17" s="8">
        <v>30.672</v>
      </c>
      <c r="AV17" s="8">
        <v>29.531</v>
      </c>
      <c r="AW17" s="8">
        <v>28.412</v>
      </c>
      <c r="AX17" s="8">
        <v>27.307</v>
      </c>
      <c r="AY17" s="8">
        <v>26.217</v>
      </c>
      <c r="AZ17" s="8">
        <v>25.159</v>
      </c>
      <c r="BA17" s="8">
        <v>24.131</v>
      </c>
      <c r="BB17" s="8">
        <v>23.111</v>
      </c>
      <c r="BC17" s="8">
        <v>22.086</v>
      </c>
      <c r="BD17" s="8">
        <v>21.069</v>
      </c>
      <c r="BE17" s="8">
        <v>20.076</v>
      </c>
      <c r="BF17" s="8">
        <v>19.104</v>
      </c>
      <c r="BG17" s="8">
        <v>18.166</v>
      </c>
      <c r="BH17" s="8">
        <v>17.28</v>
      </c>
      <c r="BI17" s="8">
        <v>16.428</v>
      </c>
      <c r="BJ17" s="8">
        <v>15.596</v>
      </c>
      <c r="BK17" s="8">
        <v>14.787</v>
      </c>
      <c r="BL17" s="8">
        <v>13.989</v>
      </c>
      <c r="BM17" s="8">
        <v>13.189</v>
      </c>
      <c r="BN17" s="8">
        <v>12.401</v>
      </c>
      <c r="BO17" s="8">
        <v>11.638</v>
      </c>
      <c r="BP17" s="8">
        <v>10.9</v>
      </c>
      <c r="BQ17" s="8">
        <v>10.181</v>
      </c>
      <c r="BR17" s="8">
        <v>9.479</v>
      </c>
      <c r="BS17" s="8">
        <v>8.797</v>
      </c>
      <c r="BT17" s="8">
        <v>8.14</v>
      </c>
      <c r="BU17" s="8">
        <v>7.498</v>
      </c>
      <c r="BV17" s="8">
        <v>6.909</v>
      </c>
      <c r="BW17" s="8">
        <v>6.388</v>
      </c>
      <c r="BX17" s="8">
        <v>5.917</v>
      </c>
      <c r="BY17" s="8">
        <v>5.465</v>
      </c>
      <c r="BZ17" s="8">
        <v>5.044</v>
      </c>
      <c r="CA17" s="8">
        <v>4.613</v>
      </c>
      <c r="CB17" s="8">
        <v>4.159</v>
      </c>
      <c r="CC17" s="8">
        <v>3.694</v>
      </c>
      <c r="CD17" s="8">
        <v>20.347</v>
      </c>
      <c r="CE17" s="9" t="s">
        <v>19</v>
      </c>
      <c r="CF17" s="9" t="s">
        <v>19</v>
      </c>
      <c r="CG17" s="9" t="s">
        <v>19</v>
      </c>
      <c r="CH17" s="9" t="s">
        <v>19</v>
      </c>
      <c r="CI17" s="9" t="s">
        <v>19</v>
      </c>
      <c r="CJ17" s="9" t="s">
        <v>19</v>
      </c>
      <c r="CK17" s="9" t="s">
        <v>19</v>
      </c>
      <c r="CL17" s="9" t="s">
        <v>19</v>
      </c>
      <c r="CM17" s="9" t="s">
        <v>19</v>
      </c>
      <c r="CN17" s="9" t="s">
        <v>19</v>
      </c>
      <c r="CO17" s="9" t="s">
        <v>19</v>
      </c>
      <c r="CP17" s="9" t="s">
        <v>19</v>
      </c>
      <c r="CQ17" s="9" t="s">
        <v>19</v>
      </c>
      <c r="CR17" s="9" t="s">
        <v>19</v>
      </c>
      <c r="CS17" s="9" t="s">
        <v>19</v>
      </c>
      <c r="CT17" s="9" t="s">
        <v>19</v>
      </c>
      <c r="CU17" s="9" t="s">
        <v>19</v>
      </c>
      <c r="CV17" s="9" t="s">
        <v>19</v>
      </c>
      <c r="CW17" s="9" t="s">
        <v>19</v>
      </c>
      <c r="CX17" s="9" t="s">
        <v>19</v>
      </c>
      <c r="CY17" s="14">
        <f t="shared" si="0"/>
        <v>3667.070999999999</v>
      </c>
      <c r="CZ17" s="14">
        <f t="shared" si="1"/>
        <v>1898.4740000000002</v>
      </c>
      <c r="DA17" s="14">
        <f t="shared" si="2"/>
        <v>129.16900000000004</v>
      </c>
      <c r="DB17" s="16">
        <f t="shared" si="3"/>
        <v>51.77085472302011</v>
      </c>
      <c r="DC17" s="16">
        <f t="shared" si="4"/>
        <v>3.5224024841624306</v>
      </c>
      <c r="DD17" s="16">
        <f t="shared" si="5"/>
        <v>44.706742792817465</v>
      </c>
    </row>
    <row r="18" spans="1:108" ht="14.25">
      <c r="A18" s="11">
        <v>1965</v>
      </c>
      <c r="B18" s="8">
        <v>149.584</v>
      </c>
      <c r="C18" s="8">
        <v>141.034</v>
      </c>
      <c r="D18" s="8">
        <v>133.102</v>
      </c>
      <c r="E18" s="8">
        <v>125.763</v>
      </c>
      <c r="F18" s="8">
        <v>118.995</v>
      </c>
      <c r="G18" s="8">
        <v>112.771</v>
      </c>
      <c r="H18" s="8">
        <v>107.074</v>
      </c>
      <c r="I18" s="8">
        <v>101.875</v>
      </c>
      <c r="J18" s="8">
        <v>97.157</v>
      </c>
      <c r="K18" s="8">
        <v>92.894</v>
      </c>
      <c r="L18" s="8">
        <v>89.028</v>
      </c>
      <c r="M18" s="8">
        <v>85.508</v>
      </c>
      <c r="N18" s="8">
        <v>82.469</v>
      </c>
      <c r="O18" s="8">
        <v>79.958</v>
      </c>
      <c r="P18" s="8">
        <v>77.85</v>
      </c>
      <c r="Q18" s="8">
        <v>75.98</v>
      </c>
      <c r="R18" s="8">
        <v>74.373</v>
      </c>
      <c r="S18" s="8">
        <v>72.758</v>
      </c>
      <c r="T18" s="8">
        <v>70.977</v>
      </c>
      <c r="U18" s="8">
        <v>69.127</v>
      </c>
      <c r="V18" s="8">
        <v>67.44</v>
      </c>
      <c r="W18" s="8">
        <v>65.851</v>
      </c>
      <c r="X18" s="8">
        <v>64.357</v>
      </c>
      <c r="Y18" s="8">
        <v>62.975</v>
      </c>
      <c r="Z18" s="8">
        <v>61.666</v>
      </c>
      <c r="AA18" s="8">
        <v>60.379</v>
      </c>
      <c r="AB18" s="8">
        <v>59.128</v>
      </c>
      <c r="AC18" s="8">
        <v>57.818</v>
      </c>
      <c r="AD18" s="8">
        <v>56.4</v>
      </c>
      <c r="AE18" s="8">
        <v>54.909</v>
      </c>
      <c r="AF18" s="8">
        <v>53.438</v>
      </c>
      <c r="AG18" s="8">
        <v>51.973</v>
      </c>
      <c r="AH18" s="8">
        <v>50.485</v>
      </c>
      <c r="AI18" s="8">
        <v>48.973</v>
      </c>
      <c r="AJ18" s="8">
        <v>47.444</v>
      </c>
      <c r="AK18" s="8">
        <v>45.918</v>
      </c>
      <c r="AL18" s="8">
        <v>44.403</v>
      </c>
      <c r="AM18" s="8">
        <v>42.879</v>
      </c>
      <c r="AN18" s="8">
        <v>41.345</v>
      </c>
      <c r="AO18" s="8">
        <v>39.813</v>
      </c>
      <c r="AP18" s="8">
        <v>38.302</v>
      </c>
      <c r="AQ18" s="8">
        <v>36.802</v>
      </c>
      <c r="AR18" s="8">
        <v>35.378</v>
      </c>
      <c r="AS18" s="8">
        <v>34.057</v>
      </c>
      <c r="AT18" s="8">
        <v>32.815</v>
      </c>
      <c r="AU18" s="8">
        <v>31.591</v>
      </c>
      <c r="AV18" s="8">
        <v>30.393</v>
      </c>
      <c r="AW18" s="8">
        <v>29.227</v>
      </c>
      <c r="AX18" s="8">
        <v>28.087</v>
      </c>
      <c r="AY18" s="8">
        <v>26.971</v>
      </c>
      <c r="AZ18" s="8">
        <v>25.886</v>
      </c>
      <c r="BA18" s="8">
        <v>24.833</v>
      </c>
      <c r="BB18" s="8">
        <v>23.785</v>
      </c>
      <c r="BC18" s="8">
        <v>22.728</v>
      </c>
      <c r="BD18" s="8">
        <v>21.676</v>
      </c>
      <c r="BE18" s="8">
        <v>20.648</v>
      </c>
      <c r="BF18" s="8">
        <v>19.644</v>
      </c>
      <c r="BG18" s="8">
        <v>18.676</v>
      </c>
      <c r="BH18" s="8">
        <v>17.759</v>
      </c>
      <c r="BI18" s="8">
        <v>16.882</v>
      </c>
      <c r="BJ18" s="8">
        <v>16.02</v>
      </c>
      <c r="BK18" s="8">
        <v>15.185</v>
      </c>
      <c r="BL18" s="8">
        <v>14.362</v>
      </c>
      <c r="BM18" s="8">
        <v>13.549</v>
      </c>
      <c r="BN18" s="8">
        <v>12.75</v>
      </c>
      <c r="BO18" s="8">
        <v>11.976</v>
      </c>
      <c r="BP18" s="8">
        <v>11.231</v>
      </c>
      <c r="BQ18" s="8">
        <v>10.497</v>
      </c>
      <c r="BR18" s="8">
        <v>9.764</v>
      </c>
      <c r="BS18" s="8">
        <v>9.047</v>
      </c>
      <c r="BT18" s="8">
        <v>8.351</v>
      </c>
      <c r="BU18" s="8">
        <v>7.677</v>
      </c>
      <c r="BV18" s="8">
        <v>7.058</v>
      </c>
      <c r="BW18" s="8">
        <v>6.516</v>
      </c>
      <c r="BX18" s="8">
        <v>6.032</v>
      </c>
      <c r="BY18" s="8">
        <v>5.565</v>
      </c>
      <c r="BZ18" s="8">
        <v>5.129</v>
      </c>
      <c r="CA18" s="8">
        <v>4.69</v>
      </c>
      <c r="CB18" s="8">
        <v>4.23</v>
      </c>
      <c r="CC18" s="8">
        <v>3.767</v>
      </c>
      <c r="CD18" s="8">
        <v>21.232</v>
      </c>
      <c r="CE18" s="9" t="s">
        <v>19</v>
      </c>
      <c r="CF18" s="9" t="s">
        <v>19</v>
      </c>
      <c r="CG18" s="9" t="s">
        <v>19</v>
      </c>
      <c r="CH18" s="9" t="s">
        <v>19</v>
      </c>
      <c r="CI18" s="9" t="s">
        <v>19</v>
      </c>
      <c r="CJ18" s="9" t="s">
        <v>19</v>
      </c>
      <c r="CK18" s="9" t="s">
        <v>19</v>
      </c>
      <c r="CL18" s="9" t="s">
        <v>19</v>
      </c>
      <c r="CM18" s="9" t="s">
        <v>19</v>
      </c>
      <c r="CN18" s="9" t="s">
        <v>19</v>
      </c>
      <c r="CO18" s="9" t="s">
        <v>19</v>
      </c>
      <c r="CP18" s="9" t="s">
        <v>19</v>
      </c>
      <c r="CQ18" s="9" t="s">
        <v>19</v>
      </c>
      <c r="CR18" s="9" t="s">
        <v>19</v>
      </c>
      <c r="CS18" s="9" t="s">
        <v>19</v>
      </c>
      <c r="CT18" s="9" t="s">
        <v>19</v>
      </c>
      <c r="CU18" s="9" t="s">
        <v>19</v>
      </c>
      <c r="CV18" s="9" t="s">
        <v>19</v>
      </c>
      <c r="CW18" s="9" t="s">
        <v>19</v>
      </c>
      <c r="CX18" s="9" t="s">
        <v>19</v>
      </c>
      <c r="CY18" s="14">
        <f t="shared" si="0"/>
        <v>3776.639000000001</v>
      </c>
      <c r="CZ18" s="14">
        <f t="shared" si="1"/>
        <v>1958.2770000000003</v>
      </c>
      <c r="DA18" s="14">
        <f t="shared" si="2"/>
        <v>132.762</v>
      </c>
      <c r="DB18" s="16">
        <f t="shared" si="3"/>
        <v>51.85237455843674</v>
      </c>
      <c r="DC18" s="16">
        <f t="shared" si="4"/>
        <v>3.515347905902575</v>
      </c>
      <c r="DD18" s="16">
        <f t="shared" si="5"/>
        <v>44.632277535660684</v>
      </c>
    </row>
    <row r="19" spans="1:108" ht="14.25">
      <c r="A19" s="11">
        <v>1966</v>
      </c>
      <c r="B19" s="8">
        <v>153.669</v>
      </c>
      <c r="C19" s="8">
        <v>145.152</v>
      </c>
      <c r="D19" s="8">
        <v>137.224</v>
      </c>
      <c r="E19" s="8">
        <v>129.861</v>
      </c>
      <c r="F19" s="8">
        <v>123.043</v>
      </c>
      <c r="G19" s="8">
        <v>116.749</v>
      </c>
      <c r="H19" s="8">
        <v>110.956</v>
      </c>
      <c r="I19" s="8">
        <v>105.641</v>
      </c>
      <c r="J19" s="8">
        <v>100.785</v>
      </c>
      <c r="K19" s="8">
        <v>96.366</v>
      </c>
      <c r="L19" s="8">
        <v>92.339</v>
      </c>
      <c r="M19" s="8">
        <v>88.663</v>
      </c>
      <c r="N19" s="8">
        <v>85.423</v>
      </c>
      <c r="O19" s="8">
        <v>82.641</v>
      </c>
      <c r="P19" s="8">
        <v>80.232</v>
      </c>
      <c r="Q19" s="8">
        <v>78.069</v>
      </c>
      <c r="R19" s="8">
        <v>76.158</v>
      </c>
      <c r="S19" s="8">
        <v>74.341</v>
      </c>
      <c r="T19" s="8">
        <v>72.519</v>
      </c>
      <c r="U19" s="8">
        <v>70.73</v>
      </c>
      <c r="V19" s="8">
        <v>69.099</v>
      </c>
      <c r="W19" s="8">
        <v>67.585</v>
      </c>
      <c r="X19" s="8">
        <v>66.13</v>
      </c>
      <c r="Y19" s="8">
        <v>64.71</v>
      </c>
      <c r="Z19" s="8">
        <v>63.319</v>
      </c>
      <c r="AA19" s="8">
        <v>61.972</v>
      </c>
      <c r="AB19" s="8">
        <v>60.664</v>
      </c>
      <c r="AC19" s="8">
        <v>59.316</v>
      </c>
      <c r="AD19" s="8">
        <v>57.889</v>
      </c>
      <c r="AE19" s="8">
        <v>56.404</v>
      </c>
      <c r="AF19" s="8">
        <v>54.937</v>
      </c>
      <c r="AG19" s="8">
        <v>53.472</v>
      </c>
      <c r="AH19" s="8">
        <v>51.983</v>
      </c>
      <c r="AI19" s="8">
        <v>50.461</v>
      </c>
      <c r="AJ19" s="8">
        <v>48.914</v>
      </c>
      <c r="AK19" s="8">
        <v>47.372</v>
      </c>
      <c r="AL19" s="8">
        <v>45.839</v>
      </c>
      <c r="AM19" s="8">
        <v>44.29</v>
      </c>
      <c r="AN19" s="8">
        <v>42.72</v>
      </c>
      <c r="AO19" s="8">
        <v>41.148</v>
      </c>
      <c r="AP19" s="8">
        <v>39.593</v>
      </c>
      <c r="AQ19" s="8">
        <v>38.05</v>
      </c>
      <c r="AR19" s="8">
        <v>36.572</v>
      </c>
      <c r="AS19" s="8">
        <v>35.19</v>
      </c>
      <c r="AT19" s="8">
        <v>33.875</v>
      </c>
      <c r="AU19" s="8">
        <v>32.584</v>
      </c>
      <c r="AV19" s="8">
        <v>31.314</v>
      </c>
      <c r="AW19" s="8">
        <v>30.087</v>
      </c>
      <c r="AX19" s="8">
        <v>28.906</v>
      </c>
      <c r="AY19" s="8">
        <v>27.76</v>
      </c>
      <c r="AZ19" s="8">
        <v>26.645</v>
      </c>
      <c r="BA19" s="8">
        <v>25.567</v>
      </c>
      <c r="BB19" s="8">
        <v>24.488</v>
      </c>
      <c r="BC19" s="8">
        <v>23.4</v>
      </c>
      <c r="BD19" s="8">
        <v>22.315</v>
      </c>
      <c r="BE19" s="8">
        <v>21.257</v>
      </c>
      <c r="BF19" s="8">
        <v>20.223</v>
      </c>
      <c r="BG19" s="8">
        <v>19.227</v>
      </c>
      <c r="BH19" s="8">
        <v>18.277</v>
      </c>
      <c r="BI19" s="8">
        <v>17.366</v>
      </c>
      <c r="BJ19" s="8">
        <v>16.475</v>
      </c>
      <c r="BK19" s="8">
        <v>15.606</v>
      </c>
      <c r="BL19" s="8">
        <v>14.756</v>
      </c>
      <c r="BM19" s="8">
        <v>13.923</v>
      </c>
      <c r="BN19" s="8">
        <v>13.109</v>
      </c>
      <c r="BO19" s="8">
        <v>12.32</v>
      </c>
      <c r="BP19" s="8">
        <v>11.563</v>
      </c>
      <c r="BQ19" s="8">
        <v>10.811</v>
      </c>
      <c r="BR19" s="8">
        <v>10.055</v>
      </c>
      <c r="BS19" s="8">
        <v>9.311</v>
      </c>
      <c r="BT19" s="8">
        <v>8.591</v>
      </c>
      <c r="BU19" s="8">
        <v>7.893</v>
      </c>
      <c r="BV19" s="8">
        <v>7.25</v>
      </c>
      <c r="BW19" s="8">
        <v>6.682</v>
      </c>
      <c r="BX19" s="8">
        <v>6.171</v>
      </c>
      <c r="BY19" s="8">
        <v>5.68</v>
      </c>
      <c r="BZ19" s="8">
        <v>5.219</v>
      </c>
      <c r="CA19" s="8">
        <v>4.761</v>
      </c>
      <c r="CB19" s="8">
        <v>4.297</v>
      </c>
      <c r="CC19" s="8">
        <v>3.835</v>
      </c>
      <c r="CD19" s="8">
        <v>22.096</v>
      </c>
      <c r="CE19" s="9" t="s">
        <v>19</v>
      </c>
      <c r="CF19" s="9" t="s">
        <v>19</v>
      </c>
      <c r="CG19" s="9" t="s">
        <v>19</v>
      </c>
      <c r="CH19" s="9" t="s">
        <v>19</v>
      </c>
      <c r="CI19" s="9" t="s">
        <v>19</v>
      </c>
      <c r="CJ19" s="9" t="s">
        <v>19</v>
      </c>
      <c r="CK19" s="9" t="s">
        <v>19</v>
      </c>
      <c r="CL19" s="9" t="s">
        <v>19</v>
      </c>
      <c r="CM19" s="9" t="s">
        <v>19</v>
      </c>
      <c r="CN19" s="9" t="s">
        <v>19</v>
      </c>
      <c r="CO19" s="9" t="s">
        <v>19</v>
      </c>
      <c r="CP19" s="9" t="s">
        <v>19</v>
      </c>
      <c r="CQ19" s="9" t="s">
        <v>19</v>
      </c>
      <c r="CR19" s="9" t="s">
        <v>19</v>
      </c>
      <c r="CS19" s="9" t="s">
        <v>19</v>
      </c>
      <c r="CT19" s="9" t="s">
        <v>19</v>
      </c>
      <c r="CU19" s="9" t="s">
        <v>19</v>
      </c>
      <c r="CV19" s="9" t="s">
        <v>19</v>
      </c>
      <c r="CW19" s="9" t="s">
        <v>19</v>
      </c>
      <c r="CX19" s="9" t="s">
        <v>19</v>
      </c>
      <c r="CY19" s="14">
        <f t="shared" si="0"/>
        <v>3891.8849999999998</v>
      </c>
      <c r="CZ19" s="14">
        <f t="shared" si="1"/>
        <v>2020.5609999999997</v>
      </c>
      <c r="DA19" s="14">
        <f t="shared" si="2"/>
        <v>136.53499999999997</v>
      </c>
      <c r="DB19" s="16">
        <f t="shared" si="3"/>
        <v>51.91728429796871</v>
      </c>
      <c r="DC19" s="16">
        <f t="shared" si="4"/>
        <v>3.5081971846547364</v>
      </c>
      <c r="DD19" s="16">
        <f t="shared" si="5"/>
        <v>44.57451851737655</v>
      </c>
    </row>
    <row r="20" spans="1:108" ht="14.25">
      <c r="A20" s="11">
        <v>1967</v>
      </c>
      <c r="B20" s="8">
        <v>158.138</v>
      </c>
      <c r="C20" s="8">
        <v>149.424</v>
      </c>
      <c r="D20" s="8">
        <v>141.345</v>
      </c>
      <c r="E20" s="8">
        <v>133.867</v>
      </c>
      <c r="F20" s="8">
        <v>126.966</v>
      </c>
      <c r="G20" s="8">
        <v>120.608</v>
      </c>
      <c r="H20" s="8">
        <v>114.766</v>
      </c>
      <c r="I20" s="8">
        <v>109.407</v>
      </c>
      <c r="J20" s="8">
        <v>104.505</v>
      </c>
      <c r="K20" s="8">
        <v>100.027</v>
      </c>
      <c r="L20" s="8">
        <v>95.953</v>
      </c>
      <c r="M20" s="8">
        <v>92.261</v>
      </c>
      <c r="N20" s="8">
        <v>88.882</v>
      </c>
      <c r="O20" s="8">
        <v>85.766</v>
      </c>
      <c r="P20" s="8">
        <v>82.913</v>
      </c>
      <c r="Q20" s="8">
        <v>80.325</v>
      </c>
      <c r="R20" s="8">
        <v>77.968</v>
      </c>
      <c r="S20" s="8">
        <v>75.864</v>
      </c>
      <c r="T20" s="8">
        <v>74.014</v>
      </c>
      <c r="U20" s="8">
        <v>72.364</v>
      </c>
      <c r="V20" s="8">
        <v>70.848</v>
      </c>
      <c r="W20" s="8">
        <v>69.472</v>
      </c>
      <c r="X20" s="8">
        <v>68.09</v>
      </c>
      <c r="Y20" s="8">
        <v>66.623</v>
      </c>
      <c r="Z20" s="8">
        <v>65.107</v>
      </c>
      <c r="AA20" s="8">
        <v>63.667</v>
      </c>
      <c r="AB20" s="8">
        <v>62.273</v>
      </c>
      <c r="AC20" s="8">
        <v>60.865</v>
      </c>
      <c r="AD20" s="8">
        <v>59.421</v>
      </c>
      <c r="AE20" s="8">
        <v>57.953</v>
      </c>
      <c r="AF20" s="8">
        <v>56.491</v>
      </c>
      <c r="AG20" s="8">
        <v>55.032</v>
      </c>
      <c r="AH20" s="8">
        <v>53.541</v>
      </c>
      <c r="AI20" s="8">
        <v>52.004</v>
      </c>
      <c r="AJ20" s="8">
        <v>50.433</v>
      </c>
      <c r="AK20" s="8">
        <v>48.869</v>
      </c>
      <c r="AL20" s="8">
        <v>47.311</v>
      </c>
      <c r="AM20" s="8">
        <v>45.737</v>
      </c>
      <c r="AN20" s="8">
        <v>44.141</v>
      </c>
      <c r="AO20" s="8">
        <v>42.542</v>
      </c>
      <c r="AP20" s="8">
        <v>40.958</v>
      </c>
      <c r="AQ20" s="8">
        <v>39.387</v>
      </c>
      <c r="AR20" s="8">
        <v>37.865</v>
      </c>
      <c r="AS20" s="8">
        <v>36.412</v>
      </c>
      <c r="AT20" s="8">
        <v>35.016</v>
      </c>
      <c r="AU20" s="8">
        <v>33.641</v>
      </c>
      <c r="AV20" s="8">
        <v>32.288</v>
      </c>
      <c r="AW20" s="8">
        <v>30.991</v>
      </c>
      <c r="AX20" s="8">
        <v>29.763</v>
      </c>
      <c r="AY20" s="8">
        <v>28.588</v>
      </c>
      <c r="AZ20" s="8">
        <v>27.44</v>
      </c>
      <c r="BA20" s="8">
        <v>26.329</v>
      </c>
      <c r="BB20" s="8">
        <v>25.222</v>
      </c>
      <c r="BC20" s="8">
        <v>24.102</v>
      </c>
      <c r="BD20" s="8">
        <v>22.984</v>
      </c>
      <c r="BE20" s="8">
        <v>21.9</v>
      </c>
      <c r="BF20" s="8">
        <v>20.84</v>
      </c>
      <c r="BG20" s="8">
        <v>19.814</v>
      </c>
      <c r="BH20" s="8">
        <v>18.83</v>
      </c>
      <c r="BI20" s="8">
        <v>17.881</v>
      </c>
      <c r="BJ20" s="8">
        <v>16.954</v>
      </c>
      <c r="BK20" s="8">
        <v>16.048</v>
      </c>
      <c r="BL20" s="8">
        <v>15.168</v>
      </c>
      <c r="BM20" s="8">
        <v>14.314</v>
      </c>
      <c r="BN20" s="8">
        <v>13.48</v>
      </c>
      <c r="BO20" s="8">
        <v>12.675</v>
      </c>
      <c r="BP20" s="8">
        <v>11.896</v>
      </c>
      <c r="BQ20" s="8">
        <v>11.128</v>
      </c>
      <c r="BR20" s="8">
        <v>10.353</v>
      </c>
      <c r="BS20" s="8">
        <v>9.591</v>
      </c>
      <c r="BT20" s="8">
        <v>8.856</v>
      </c>
      <c r="BU20" s="8">
        <v>8.144</v>
      </c>
      <c r="BV20" s="8">
        <v>7.48</v>
      </c>
      <c r="BW20" s="8">
        <v>6.883</v>
      </c>
      <c r="BX20" s="8">
        <v>6.335</v>
      </c>
      <c r="BY20" s="8">
        <v>5.811</v>
      </c>
      <c r="BZ20" s="8">
        <v>5.313</v>
      </c>
      <c r="CA20" s="8">
        <v>4.833</v>
      </c>
      <c r="CB20" s="8">
        <v>4.36</v>
      </c>
      <c r="CC20" s="8">
        <v>3.899</v>
      </c>
      <c r="CD20" s="8">
        <v>22.942</v>
      </c>
      <c r="CE20" s="9" t="s">
        <v>19</v>
      </c>
      <c r="CF20" s="9" t="s">
        <v>19</v>
      </c>
      <c r="CG20" s="9" t="s">
        <v>19</v>
      </c>
      <c r="CH20" s="9" t="s">
        <v>19</v>
      </c>
      <c r="CI20" s="9" t="s">
        <v>19</v>
      </c>
      <c r="CJ20" s="9" t="s">
        <v>19</v>
      </c>
      <c r="CK20" s="9" t="s">
        <v>19</v>
      </c>
      <c r="CL20" s="9" t="s">
        <v>19</v>
      </c>
      <c r="CM20" s="9" t="s">
        <v>19</v>
      </c>
      <c r="CN20" s="9" t="s">
        <v>19</v>
      </c>
      <c r="CO20" s="9" t="s">
        <v>19</v>
      </c>
      <c r="CP20" s="9" t="s">
        <v>19</v>
      </c>
      <c r="CQ20" s="9" t="s">
        <v>19</v>
      </c>
      <c r="CR20" s="9" t="s">
        <v>19</v>
      </c>
      <c r="CS20" s="9" t="s">
        <v>19</v>
      </c>
      <c r="CT20" s="9" t="s">
        <v>19</v>
      </c>
      <c r="CU20" s="9" t="s">
        <v>19</v>
      </c>
      <c r="CV20" s="9" t="s">
        <v>19</v>
      </c>
      <c r="CW20" s="9" t="s">
        <v>19</v>
      </c>
      <c r="CX20" s="9" t="s">
        <v>19</v>
      </c>
      <c r="CY20" s="14">
        <f t="shared" si="0"/>
        <v>4012.497000000001</v>
      </c>
      <c r="CZ20" s="14">
        <f t="shared" si="1"/>
        <v>2085.363</v>
      </c>
      <c r="DA20" s="14">
        <f t="shared" si="2"/>
        <v>140.499</v>
      </c>
      <c r="DB20" s="16">
        <f t="shared" si="3"/>
        <v>51.971702408749444</v>
      </c>
      <c r="DC20" s="16">
        <f t="shared" si="4"/>
        <v>3.5015353282507116</v>
      </c>
      <c r="DD20" s="16">
        <f t="shared" si="5"/>
        <v>44.526762262999846</v>
      </c>
    </row>
    <row r="21" spans="1:108" ht="14.25">
      <c r="A21" s="11">
        <v>1968</v>
      </c>
      <c r="B21" s="8">
        <v>162.952</v>
      </c>
      <c r="C21" s="8">
        <v>153.874</v>
      </c>
      <c r="D21" s="8">
        <v>145.521</v>
      </c>
      <c r="E21" s="8">
        <v>137.858</v>
      </c>
      <c r="F21" s="8">
        <v>130.836</v>
      </c>
      <c r="G21" s="8">
        <v>124.412</v>
      </c>
      <c r="H21" s="8">
        <v>118.542</v>
      </c>
      <c r="I21" s="8">
        <v>113.182</v>
      </c>
      <c r="J21" s="8">
        <v>108.288</v>
      </c>
      <c r="K21" s="8">
        <v>103.817</v>
      </c>
      <c r="L21" s="8">
        <v>99.772</v>
      </c>
      <c r="M21" s="8">
        <v>96.159</v>
      </c>
      <c r="N21" s="8">
        <v>92.69</v>
      </c>
      <c r="O21" s="8">
        <v>89.22</v>
      </c>
      <c r="P21" s="8">
        <v>85.856</v>
      </c>
      <c r="Q21" s="8">
        <v>82.789</v>
      </c>
      <c r="R21" s="8">
        <v>79.924</v>
      </c>
      <c r="S21" s="8">
        <v>77.486</v>
      </c>
      <c r="T21" s="8">
        <v>75.595</v>
      </c>
      <c r="U21" s="8">
        <v>74.09</v>
      </c>
      <c r="V21" s="8">
        <v>72.689</v>
      </c>
      <c r="W21" s="8">
        <v>71.449</v>
      </c>
      <c r="X21" s="8">
        <v>70.139</v>
      </c>
      <c r="Y21" s="8">
        <v>68.616</v>
      </c>
      <c r="Z21" s="8">
        <v>66.972</v>
      </c>
      <c r="AA21" s="8">
        <v>65.431</v>
      </c>
      <c r="AB21" s="8">
        <v>63.946</v>
      </c>
      <c r="AC21" s="8">
        <v>62.472</v>
      </c>
      <c r="AD21" s="8">
        <v>61.009</v>
      </c>
      <c r="AE21" s="8">
        <v>59.548</v>
      </c>
      <c r="AF21" s="8">
        <v>58.088</v>
      </c>
      <c r="AG21" s="8">
        <v>56.633</v>
      </c>
      <c r="AH21" s="8">
        <v>55.137</v>
      </c>
      <c r="AI21" s="8">
        <v>53.582</v>
      </c>
      <c r="AJ21" s="8">
        <v>51.986</v>
      </c>
      <c r="AK21" s="8">
        <v>50.396</v>
      </c>
      <c r="AL21" s="8">
        <v>48.809</v>
      </c>
      <c r="AM21" s="8">
        <v>47.212</v>
      </c>
      <c r="AN21" s="8">
        <v>45.599</v>
      </c>
      <c r="AO21" s="8">
        <v>43.983</v>
      </c>
      <c r="AP21" s="8">
        <v>42.38</v>
      </c>
      <c r="AQ21" s="8">
        <v>40.791</v>
      </c>
      <c r="AR21" s="8">
        <v>39.229</v>
      </c>
      <c r="AS21" s="8">
        <v>37.707</v>
      </c>
      <c r="AT21" s="8">
        <v>36.224</v>
      </c>
      <c r="AU21" s="8">
        <v>34.764</v>
      </c>
      <c r="AV21" s="8">
        <v>33.32</v>
      </c>
      <c r="AW21" s="8">
        <v>31.949</v>
      </c>
      <c r="AX21" s="8">
        <v>30.669</v>
      </c>
      <c r="AY21" s="8">
        <v>29.459</v>
      </c>
      <c r="AZ21" s="8">
        <v>28.274</v>
      </c>
      <c r="BA21" s="8">
        <v>27.123</v>
      </c>
      <c r="BB21" s="8">
        <v>25.983</v>
      </c>
      <c r="BC21" s="8">
        <v>24.831</v>
      </c>
      <c r="BD21" s="8">
        <v>23.684</v>
      </c>
      <c r="BE21" s="8">
        <v>22.571</v>
      </c>
      <c r="BF21" s="8">
        <v>21.489</v>
      </c>
      <c r="BG21" s="8">
        <v>20.434</v>
      </c>
      <c r="BH21" s="8">
        <v>19.414</v>
      </c>
      <c r="BI21" s="8">
        <v>18.425</v>
      </c>
      <c r="BJ21" s="8">
        <v>17.458</v>
      </c>
      <c r="BK21" s="8">
        <v>16.515</v>
      </c>
      <c r="BL21" s="8">
        <v>15.603</v>
      </c>
      <c r="BM21" s="8">
        <v>14.719</v>
      </c>
      <c r="BN21" s="8">
        <v>13.866</v>
      </c>
      <c r="BO21" s="8">
        <v>13.037</v>
      </c>
      <c r="BP21" s="8">
        <v>12.237</v>
      </c>
      <c r="BQ21" s="8">
        <v>11.448</v>
      </c>
      <c r="BR21" s="8">
        <v>10.661</v>
      </c>
      <c r="BS21" s="8">
        <v>9.887</v>
      </c>
      <c r="BT21" s="8">
        <v>9.141</v>
      </c>
      <c r="BU21" s="8">
        <v>8.419</v>
      </c>
      <c r="BV21" s="8">
        <v>7.739</v>
      </c>
      <c r="BW21" s="8">
        <v>7.109</v>
      </c>
      <c r="BX21" s="8">
        <v>6.52</v>
      </c>
      <c r="BY21" s="8">
        <v>5.956</v>
      </c>
      <c r="BZ21" s="8">
        <v>5.421</v>
      </c>
      <c r="CA21" s="8">
        <v>4.911</v>
      </c>
      <c r="CB21" s="8">
        <v>4.427</v>
      </c>
      <c r="CC21" s="8">
        <v>3.969</v>
      </c>
      <c r="CD21" s="8">
        <v>23.773</v>
      </c>
      <c r="CE21" s="9" t="s">
        <v>19</v>
      </c>
      <c r="CF21" s="9" t="s">
        <v>19</v>
      </c>
      <c r="CG21" s="9" t="s">
        <v>19</v>
      </c>
      <c r="CH21" s="9" t="s">
        <v>19</v>
      </c>
      <c r="CI21" s="9" t="s">
        <v>19</v>
      </c>
      <c r="CJ21" s="9" t="s">
        <v>19</v>
      </c>
      <c r="CK21" s="9" t="s">
        <v>19</v>
      </c>
      <c r="CL21" s="9" t="s">
        <v>19</v>
      </c>
      <c r="CM21" s="9" t="s">
        <v>19</v>
      </c>
      <c r="CN21" s="9" t="s">
        <v>19</v>
      </c>
      <c r="CO21" s="9" t="s">
        <v>19</v>
      </c>
      <c r="CP21" s="9" t="s">
        <v>19</v>
      </c>
      <c r="CQ21" s="9" t="s">
        <v>19</v>
      </c>
      <c r="CR21" s="9" t="s">
        <v>19</v>
      </c>
      <c r="CS21" s="9" t="s">
        <v>19</v>
      </c>
      <c r="CT21" s="9" t="s">
        <v>19</v>
      </c>
      <c r="CU21" s="9" t="s">
        <v>19</v>
      </c>
      <c r="CV21" s="9" t="s">
        <v>19</v>
      </c>
      <c r="CW21" s="9" t="s">
        <v>19</v>
      </c>
      <c r="CX21" s="9" t="s">
        <v>19</v>
      </c>
      <c r="CY21" s="14">
        <f t="shared" si="0"/>
        <v>4138.095000000003</v>
      </c>
      <c r="CZ21" s="14">
        <f t="shared" si="1"/>
        <v>2152.8630000000003</v>
      </c>
      <c r="DA21" s="14">
        <f t="shared" si="2"/>
        <v>144.655</v>
      </c>
      <c r="DB21" s="16">
        <f t="shared" si="3"/>
        <v>52.0254609911082</v>
      </c>
      <c r="DC21" s="16">
        <f t="shared" si="4"/>
        <v>3.4956906499246614</v>
      </c>
      <c r="DD21" s="16">
        <f t="shared" si="5"/>
        <v>44.47884835896714</v>
      </c>
    </row>
    <row r="22" spans="1:108" ht="14.25">
      <c r="A22" s="11">
        <v>1969</v>
      </c>
      <c r="B22" s="8">
        <v>168.037</v>
      </c>
      <c r="C22" s="8">
        <v>158.516</v>
      </c>
      <c r="D22" s="8">
        <v>149.837</v>
      </c>
      <c r="E22" s="8">
        <v>141.941</v>
      </c>
      <c r="F22" s="8">
        <v>134.768</v>
      </c>
      <c r="G22" s="8">
        <v>128.257</v>
      </c>
      <c r="H22" s="8">
        <v>122.353</v>
      </c>
      <c r="I22" s="8">
        <v>116.99</v>
      </c>
      <c r="J22" s="8">
        <v>112.113</v>
      </c>
      <c r="K22" s="8">
        <v>107.662</v>
      </c>
      <c r="L22" s="8">
        <v>103.663</v>
      </c>
      <c r="M22" s="8">
        <v>100.146</v>
      </c>
      <c r="N22" s="8">
        <v>96.614</v>
      </c>
      <c r="O22" s="8">
        <v>92.833</v>
      </c>
      <c r="P22" s="8">
        <v>89.006</v>
      </c>
      <c r="Q22" s="8">
        <v>85.505</v>
      </c>
      <c r="R22" s="8">
        <v>82.186</v>
      </c>
      <c r="S22" s="8">
        <v>79.432</v>
      </c>
      <c r="T22" s="8">
        <v>77.447</v>
      </c>
      <c r="U22" s="8">
        <v>75.995</v>
      </c>
      <c r="V22" s="8">
        <v>74.626</v>
      </c>
      <c r="W22" s="8">
        <v>73.43</v>
      </c>
      <c r="X22" s="8">
        <v>72.133</v>
      </c>
      <c r="Y22" s="8">
        <v>70.557</v>
      </c>
      <c r="Z22" s="8">
        <v>68.819</v>
      </c>
      <c r="AA22" s="8">
        <v>67.212</v>
      </c>
      <c r="AB22" s="8">
        <v>65.668</v>
      </c>
      <c r="AC22" s="8">
        <v>64.147</v>
      </c>
      <c r="AD22" s="8">
        <v>62.66</v>
      </c>
      <c r="AE22" s="8">
        <v>61.187</v>
      </c>
      <c r="AF22" s="8">
        <v>59.715</v>
      </c>
      <c r="AG22" s="8">
        <v>58.248</v>
      </c>
      <c r="AH22" s="8">
        <v>56.74</v>
      </c>
      <c r="AI22" s="8">
        <v>55.168</v>
      </c>
      <c r="AJ22" s="8">
        <v>53.548</v>
      </c>
      <c r="AK22" s="8">
        <v>51.938</v>
      </c>
      <c r="AL22" s="8">
        <v>50.328</v>
      </c>
      <c r="AM22" s="8">
        <v>48.708</v>
      </c>
      <c r="AN22" s="8">
        <v>47.081</v>
      </c>
      <c r="AO22" s="8">
        <v>45.451</v>
      </c>
      <c r="AP22" s="8">
        <v>43.83</v>
      </c>
      <c r="AQ22" s="8">
        <v>42.227</v>
      </c>
      <c r="AR22" s="8">
        <v>40.632</v>
      </c>
      <c r="AS22" s="8">
        <v>39.046</v>
      </c>
      <c r="AT22" s="8">
        <v>37.483</v>
      </c>
      <c r="AU22" s="8">
        <v>35.942</v>
      </c>
      <c r="AV22" s="8">
        <v>34.418</v>
      </c>
      <c r="AW22" s="8">
        <v>32.974</v>
      </c>
      <c r="AX22" s="8">
        <v>31.639</v>
      </c>
      <c r="AY22" s="8">
        <v>30.383</v>
      </c>
      <c r="AZ22" s="8">
        <v>29.153</v>
      </c>
      <c r="BA22" s="8">
        <v>27.954</v>
      </c>
      <c r="BB22" s="8">
        <v>26.771</v>
      </c>
      <c r="BC22" s="8">
        <v>25.586</v>
      </c>
      <c r="BD22" s="8">
        <v>24.408</v>
      </c>
      <c r="BE22" s="8">
        <v>23.268</v>
      </c>
      <c r="BF22" s="8">
        <v>22.159</v>
      </c>
      <c r="BG22" s="8">
        <v>21.077</v>
      </c>
      <c r="BH22" s="8">
        <v>20.021</v>
      </c>
      <c r="BI22" s="8">
        <v>18.991</v>
      </c>
      <c r="BJ22" s="8">
        <v>17.987</v>
      </c>
      <c r="BK22" s="8">
        <v>17.007</v>
      </c>
      <c r="BL22" s="8">
        <v>16.06</v>
      </c>
      <c r="BM22" s="8">
        <v>15.149</v>
      </c>
      <c r="BN22" s="8">
        <v>14.269</v>
      </c>
      <c r="BO22" s="8">
        <v>13.415</v>
      </c>
      <c r="BP22" s="8">
        <v>12.59</v>
      </c>
      <c r="BQ22" s="8">
        <v>11.779</v>
      </c>
      <c r="BR22" s="8">
        <v>10.978</v>
      </c>
      <c r="BS22" s="8">
        <v>10.192</v>
      </c>
      <c r="BT22" s="8">
        <v>9.436</v>
      </c>
      <c r="BU22" s="8">
        <v>8.707</v>
      </c>
      <c r="BV22" s="8">
        <v>8.011</v>
      </c>
      <c r="BW22" s="8">
        <v>7.348</v>
      </c>
      <c r="BX22" s="8">
        <v>6.72</v>
      </c>
      <c r="BY22" s="8">
        <v>6.119</v>
      </c>
      <c r="BZ22" s="8">
        <v>5.545</v>
      </c>
      <c r="CA22" s="8">
        <v>5.009</v>
      </c>
      <c r="CB22" s="8">
        <v>4.51</v>
      </c>
      <c r="CC22" s="8">
        <v>4.048</v>
      </c>
      <c r="CD22" s="8">
        <v>24.585</v>
      </c>
      <c r="CE22" s="9" t="s">
        <v>19</v>
      </c>
      <c r="CF22" s="9" t="s">
        <v>19</v>
      </c>
      <c r="CG22" s="9" t="s">
        <v>19</v>
      </c>
      <c r="CH22" s="9" t="s">
        <v>19</v>
      </c>
      <c r="CI22" s="9" t="s">
        <v>19</v>
      </c>
      <c r="CJ22" s="9" t="s">
        <v>19</v>
      </c>
      <c r="CK22" s="9" t="s">
        <v>19</v>
      </c>
      <c r="CL22" s="9" t="s">
        <v>19</v>
      </c>
      <c r="CM22" s="9" t="s">
        <v>19</v>
      </c>
      <c r="CN22" s="9" t="s">
        <v>19</v>
      </c>
      <c r="CO22" s="9" t="s">
        <v>19</v>
      </c>
      <c r="CP22" s="9" t="s">
        <v>19</v>
      </c>
      <c r="CQ22" s="9" t="s">
        <v>19</v>
      </c>
      <c r="CR22" s="9" t="s">
        <v>19</v>
      </c>
      <c r="CS22" s="9" t="s">
        <v>19</v>
      </c>
      <c r="CT22" s="9" t="s">
        <v>19</v>
      </c>
      <c r="CU22" s="9" t="s">
        <v>19</v>
      </c>
      <c r="CV22" s="9" t="s">
        <v>19</v>
      </c>
      <c r="CW22" s="9" t="s">
        <v>19</v>
      </c>
      <c r="CX22" s="9" t="s">
        <v>19</v>
      </c>
      <c r="CY22" s="14">
        <f t="shared" si="0"/>
        <v>4268.091000000002</v>
      </c>
      <c r="CZ22" s="14">
        <f t="shared" si="1"/>
        <v>2223.301</v>
      </c>
      <c r="DA22" s="14">
        <f t="shared" si="2"/>
        <v>148.99200000000002</v>
      </c>
      <c r="DB22" s="16">
        <f t="shared" si="3"/>
        <v>52.09122767063773</v>
      </c>
      <c r="DC22" s="16">
        <f t="shared" si="4"/>
        <v>3.4908346612103616</v>
      </c>
      <c r="DD22" s="16">
        <f t="shared" si="5"/>
        <v>44.41793766815191</v>
      </c>
    </row>
    <row r="23" spans="1:108" ht="14.25">
      <c r="A23" s="11">
        <v>1970</v>
      </c>
      <c r="B23" s="8">
        <v>173.325</v>
      </c>
      <c r="C23" s="8">
        <v>163.368</v>
      </c>
      <c r="D23" s="8">
        <v>154.351</v>
      </c>
      <c r="E23" s="8">
        <v>146.204</v>
      </c>
      <c r="F23" s="8">
        <v>138.853</v>
      </c>
      <c r="G23" s="8">
        <v>132.226</v>
      </c>
      <c r="H23" s="8">
        <v>126.251</v>
      </c>
      <c r="I23" s="8">
        <v>120.855</v>
      </c>
      <c r="J23" s="8">
        <v>115.966</v>
      </c>
      <c r="K23" s="8">
        <v>111.511</v>
      </c>
      <c r="L23" s="8">
        <v>107.533</v>
      </c>
      <c r="M23" s="8">
        <v>104.069</v>
      </c>
      <c r="N23" s="8">
        <v>100.483</v>
      </c>
      <c r="O23" s="8">
        <v>96.475</v>
      </c>
      <c r="P23" s="8">
        <v>92.314</v>
      </c>
      <c r="Q23" s="8">
        <v>88.5</v>
      </c>
      <c r="R23" s="8">
        <v>84.864</v>
      </c>
      <c r="S23" s="8">
        <v>81.844</v>
      </c>
      <c r="T23" s="8">
        <v>79.694</v>
      </c>
      <c r="U23" s="8">
        <v>78.141</v>
      </c>
      <c r="V23" s="8">
        <v>76.662</v>
      </c>
      <c r="W23" s="8">
        <v>75.357</v>
      </c>
      <c r="X23" s="8">
        <v>73.979</v>
      </c>
      <c r="Y23" s="8">
        <v>72.355</v>
      </c>
      <c r="Z23" s="8">
        <v>70.591</v>
      </c>
      <c r="AA23" s="8">
        <v>68.966</v>
      </c>
      <c r="AB23" s="8">
        <v>67.422</v>
      </c>
      <c r="AC23" s="8">
        <v>65.892</v>
      </c>
      <c r="AD23" s="8">
        <v>64.373</v>
      </c>
      <c r="AE23" s="8">
        <v>62.861</v>
      </c>
      <c r="AF23" s="8">
        <v>61.354</v>
      </c>
      <c r="AG23" s="8">
        <v>59.857</v>
      </c>
      <c r="AH23" s="8">
        <v>58.324</v>
      </c>
      <c r="AI23" s="8">
        <v>56.733</v>
      </c>
      <c r="AJ23" s="8">
        <v>55.104</v>
      </c>
      <c r="AK23" s="8">
        <v>53.478</v>
      </c>
      <c r="AL23" s="8">
        <v>51.854</v>
      </c>
      <c r="AM23" s="8">
        <v>50.218</v>
      </c>
      <c r="AN23" s="8">
        <v>48.576</v>
      </c>
      <c r="AO23" s="8">
        <v>46.929</v>
      </c>
      <c r="AP23" s="8">
        <v>45.292</v>
      </c>
      <c r="AQ23" s="8">
        <v>43.668</v>
      </c>
      <c r="AR23" s="8">
        <v>42.042</v>
      </c>
      <c r="AS23" s="8">
        <v>40.404</v>
      </c>
      <c r="AT23" s="8">
        <v>38.776</v>
      </c>
      <c r="AU23" s="8">
        <v>37.171</v>
      </c>
      <c r="AV23" s="8">
        <v>35.581</v>
      </c>
      <c r="AW23" s="8">
        <v>34.073</v>
      </c>
      <c r="AX23" s="8">
        <v>32.677</v>
      </c>
      <c r="AY23" s="8">
        <v>31.366</v>
      </c>
      <c r="AZ23" s="8">
        <v>30.077</v>
      </c>
      <c r="BA23" s="8">
        <v>28.821</v>
      </c>
      <c r="BB23" s="8">
        <v>27.588</v>
      </c>
      <c r="BC23" s="8">
        <v>26.363</v>
      </c>
      <c r="BD23" s="8">
        <v>25.156</v>
      </c>
      <c r="BE23" s="8">
        <v>23.985</v>
      </c>
      <c r="BF23" s="8">
        <v>22.848</v>
      </c>
      <c r="BG23" s="8">
        <v>21.735</v>
      </c>
      <c r="BH23" s="8">
        <v>20.644</v>
      </c>
      <c r="BI23" s="8">
        <v>19.577</v>
      </c>
      <c r="BJ23" s="8">
        <v>18.537</v>
      </c>
      <c r="BK23" s="8">
        <v>17.525</v>
      </c>
      <c r="BL23" s="8">
        <v>16.546</v>
      </c>
      <c r="BM23" s="8">
        <v>15.604</v>
      </c>
      <c r="BN23" s="8">
        <v>14.696</v>
      </c>
      <c r="BO23" s="8">
        <v>13.812</v>
      </c>
      <c r="BP23" s="8">
        <v>12.96</v>
      </c>
      <c r="BQ23" s="8">
        <v>12.123</v>
      </c>
      <c r="BR23" s="8">
        <v>11.305</v>
      </c>
      <c r="BS23" s="8">
        <v>10.506</v>
      </c>
      <c r="BT23" s="8">
        <v>9.736</v>
      </c>
      <c r="BU23" s="8">
        <v>8.996</v>
      </c>
      <c r="BV23" s="8">
        <v>8.282</v>
      </c>
      <c r="BW23" s="8">
        <v>7.592</v>
      </c>
      <c r="BX23" s="8">
        <v>6.93</v>
      </c>
      <c r="BY23" s="8">
        <v>6.298</v>
      </c>
      <c r="BZ23" s="8">
        <v>5.695</v>
      </c>
      <c r="CA23" s="8">
        <v>5.132</v>
      </c>
      <c r="CB23" s="8">
        <v>4.616</v>
      </c>
      <c r="CC23" s="8">
        <v>4.141</v>
      </c>
      <c r="CD23" s="8">
        <v>25.387</v>
      </c>
      <c r="CE23" s="9" t="s">
        <v>19</v>
      </c>
      <c r="CF23" s="9" t="s">
        <v>19</v>
      </c>
      <c r="CG23" s="9" t="s">
        <v>19</v>
      </c>
      <c r="CH23" s="9" t="s">
        <v>19</v>
      </c>
      <c r="CI23" s="9" t="s">
        <v>19</v>
      </c>
      <c r="CJ23" s="9" t="s">
        <v>19</v>
      </c>
      <c r="CK23" s="9" t="s">
        <v>19</v>
      </c>
      <c r="CL23" s="9" t="s">
        <v>19</v>
      </c>
      <c r="CM23" s="9" t="s">
        <v>19</v>
      </c>
      <c r="CN23" s="9" t="s">
        <v>19</v>
      </c>
      <c r="CO23" s="9" t="s">
        <v>19</v>
      </c>
      <c r="CP23" s="9" t="s">
        <v>19</v>
      </c>
      <c r="CQ23" s="9" t="s">
        <v>19</v>
      </c>
      <c r="CR23" s="9" t="s">
        <v>19</v>
      </c>
      <c r="CS23" s="9" t="s">
        <v>19</v>
      </c>
      <c r="CT23" s="9" t="s">
        <v>19</v>
      </c>
      <c r="CU23" s="9" t="s">
        <v>19</v>
      </c>
      <c r="CV23" s="9" t="s">
        <v>19</v>
      </c>
      <c r="CW23" s="9" t="s">
        <v>19</v>
      </c>
      <c r="CX23" s="9" t="s">
        <v>19</v>
      </c>
      <c r="CY23" s="14">
        <f t="shared" si="0"/>
        <v>4401.974999999998</v>
      </c>
      <c r="CZ23" s="14">
        <f t="shared" si="1"/>
        <v>2296.8269999999998</v>
      </c>
      <c r="DA23" s="14">
        <f t="shared" si="2"/>
        <v>153.511</v>
      </c>
      <c r="DB23" s="16">
        <f t="shared" si="3"/>
        <v>52.17719319169238</v>
      </c>
      <c r="DC23" s="16">
        <f t="shared" si="4"/>
        <v>3.4873210320367583</v>
      </c>
      <c r="DD23" s="16">
        <f t="shared" si="5"/>
        <v>44.33548577627086</v>
      </c>
    </row>
    <row r="24" spans="1:108" ht="14.25">
      <c r="A24" s="11">
        <v>1971</v>
      </c>
      <c r="B24" s="8">
        <v>178.834</v>
      </c>
      <c r="C24" s="8">
        <v>168.448</v>
      </c>
      <c r="D24" s="8">
        <v>159.085</v>
      </c>
      <c r="E24" s="8">
        <v>150.668</v>
      </c>
      <c r="F24" s="8">
        <v>143.107</v>
      </c>
      <c r="G24" s="8">
        <v>136.326</v>
      </c>
      <c r="H24" s="8">
        <v>130.242</v>
      </c>
      <c r="I24" s="8">
        <v>124.77</v>
      </c>
      <c r="J24" s="8">
        <v>119.832</v>
      </c>
      <c r="K24" s="8">
        <v>115.344</v>
      </c>
      <c r="L24" s="8">
        <v>111.347</v>
      </c>
      <c r="M24" s="8">
        <v>107.89</v>
      </c>
      <c r="N24" s="8">
        <v>104.258</v>
      </c>
      <c r="O24" s="8">
        <v>100.125</v>
      </c>
      <c r="P24" s="8">
        <v>95.783</v>
      </c>
      <c r="Q24" s="8">
        <v>91.804</v>
      </c>
      <c r="R24" s="8">
        <v>88.013</v>
      </c>
      <c r="S24" s="8">
        <v>84.8</v>
      </c>
      <c r="T24" s="8">
        <v>82.392</v>
      </c>
      <c r="U24" s="8">
        <v>80.555</v>
      </c>
      <c r="V24" s="8">
        <v>78.799</v>
      </c>
      <c r="W24" s="8">
        <v>77.203</v>
      </c>
      <c r="X24" s="8">
        <v>75.636</v>
      </c>
      <c r="Y24" s="8">
        <v>73.975</v>
      </c>
      <c r="Z24" s="8">
        <v>72.276</v>
      </c>
      <c r="AA24" s="8">
        <v>70.709</v>
      </c>
      <c r="AB24" s="8">
        <v>69.24</v>
      </c>
      <c r="AC24" s="8">
        <v>67.747</v>
      </c>
      <c r="AD24" s="8">
        <v>66.19</v>
      </c>
      <c r="AE24" s="8">
        <v>64.59</v>
      </c>
      <c r="AF24" s="8">
        <v>63.019</v>
      </c>
      <c r="AG24" s="8">
        <v>61.461</v>
      </c>
      <c r="AH24" s="8">
        <v>59.885</v>
      </c>
      <c r="AI24" s="8">
        <v>58.277</v>
      </c>
      <c r="AJ24" s="8">
        <v>56.648</v>
      </c>
      <c r="AK24" s="8">
        <v>55.019</v>
      </c>
      <c r="AL24" s="8">
        <v>53.389</v>
      </c>
      <c r="AM24" s="8">
        <v>51.745</v>
      </c>
      <c r="AN24" s="8">
        <v>50.085</v>
      </c>
      <c r="AO24" s="8">
        <v>48.417</v>
      </c>
      <c r="AP24" s="8">
        <v>46.757</v>
      </c>
      <c r="AQ24" s="8">
        <v>45.111</v>
      </c>
      <c r="AR24" s="8">
        <v>43.454</v>
      </c>
      <c r="AS24" s="8">
        <v>41.778</v>
      </c>
      <c r="AT24" s="8">
        <v>40.102</v>
      </c>
      <c r="AU24" s="8">
        <v>38.451</v>
      </c>
      <c r="AV24" s="8">
        <v>36.814</v>
      </c>
      <c r="AW24" s="8">
        <v>35.252</v>
      </c>
      <c r="AX24" s="8">
        <v>33.791</v>
      </c>
      <c r="AY24" s="8">
        <v>32.411</v>
      </c>
      <c r="AZ24" s="8">
        <v>31.051</v>
      </c>
      <c r="BA24" s="8">
        <v>29.724</v>
      </c>
      <c r="BB24" s="8">
        <v>28.43</v>
      </c>
      <c r="BC24" s="8">
        <v>27.162</v>
      </c>
      <c r="BD24" s="8">
        <v>25.925</v>
      </c>
      <c r="BE24" s="8">
        <v>24.721</v>
      </c>
      <c r="BF24" s="8">
        <v>23.553</v>
      </c>
      <c r="BG24" s="8">
        <v>22.411</v>
      </c>
      <c r="BH24" s="8">
        <v>21.286</v>
      </c>
      <c r="BI24" s="8">
        <v>20.184</v>
      </c>
      <c r="BJ24" s="8">
        <v>19.112</v>
      </c>
      <c r="BK24" s="8">
        <v>18.072</v>
      </c>
      <c r="BL24" s="8">
        <v>17.061</v>
      </c>
      <c r="BM24" s="8">
        <v>16.088</v>
      </c>
      <c r="BN24" s="8">
        <v>15.146</v>
      </c>
      <c r="BO24" s="8">
        <v>14.231</v>
      </c>
      <c r="BP24" s="8">
        <v>13.344</v>
      </c>
      <c r="BQ24" s="8">
        <v>12.483</v>
      </c>
      <c r="BR24" s="8">
        <v>11.643</v>
      </c>
      <c r="BS24" s="8">
        <v>10.825</v>
      </c>
      <c r="BT24" s="8">
        <v>10.039</v>
      </c>
      <c r="BU24" s="8">
        <v>9.283</v>
      </c>
      <c r="BV24" s="8">
        <v>8.552</v>
      </c>
      <c r="BW24" s="8">
        <v>7.838</v>
      </c>
      <c r="BX24" s="8">
        <v>7.152</v>
      </c>
      <c r="BY24" s="8">
        <v>6.495</v>
      </c>
      <c r="BZ24" s="8">
        <v>5.87</v>
      </c>
      <c r="CA24" s="8">
        <v>5.286</v>
      </c>
      <c r="CB24" s="8">
        <v>4.748</v>
      </c>
      <c r="CC24" s="8">
        <v>4.255</v>
      </c>
      <c r="CD24" s="8">
        <v>26.179</v>
      </c>
      <c r="CE24" s="9" t="s">
        <v>19</v>
      </c>
      <c r="CF24" s="9" t="s">
        <v>19</v>
      </c>
      <c r="CG24" s="9" t="s">
        <v>19</v>
      </c>
      <c r="CH24" s="9" t="s">
        <v>19</v>
      </c>
      <c r="CI24" s="9" t="s">
        <v>19</v>
      </c>
      <c r="CJ24" s="9" t="s">
        <v>19</v>
      </c>
      <c r="CK24" s="9" t="s">
        <v>19</v>
      </c>
      <c r="CL24" s="9" t="s">
        <v>19</v>
      </c>
      <c r="CM24" s="9" t="s">
        <v>19</v>
      </c>
      <c r="CN24" s="9" t="s">
        <v>19</v>
      </c>
      <c r="CO24" s="9" t="s">
        <v>19</v>
      </c>
      <c r="CP24" s="9" t="s">
        <v>19</v>
      </c>
      <c r="CQ24" s="9" t="s">
        <v>19</v>
      </c>
      <c r="CR24" s="9" t="s">
        <v>19</v>
      </c>
      <c r="CS24" s="9" t="s">
        <v>19</v>
      </c>
      <c r="CT24" s="9" t="s">
        <v>19</v>
      </c>
      <c r="CU24" s="9" t="s">
        <v>19</v>
      </c>
      <c r="CV24" s="9" t="s">
        <v>19</v>
      </c>
      <c r="CW24" s="9" t="s">
        <v>19</v>
      </c>
      <c r="CX24" s="9" t="s">
        <v>19</v>
      </c>
      <c r="CY24" s="14">
        <f t="shared" si="0"/>
        <v>4540.002999999998</v>
      </c>
      <c r="CZ24" s="14">
        <f t="shared" si="1"/>
        <v>2373.623</v>
      </c>
      <c r="DA24" s="14">
        <f t="shared" si="2"/>
        <v>158.223</v>
      </c>
      <c r="DB24" s="16">
        <f t="shared" si="3"/>
        <v>52.282410386072456</v>
      </c>
      <c r="DC24" s="16">
        <f t="shared" si="4"/>
        <v>3.48508580280674</v>
      </c>
      <c r="DD24" s="16">
        <f t="shared" si="5"/>
        <v>44.23250381112081</v>
      </c>
    </row>
    <row r="25" spans="1:108" ht="14.25">
      <c r="A25" s="11">
        <v>1972</v>
      </c>
      <c r="B25" s="8">
        <v>184.584</v>
      </c>
      <c r="C25" s="8">
        <v>173.76</v>
      </c>
      <c r="D25" s="8">
        <v>164.035</v>
      </c>
      <c r="E25" s="8">
        <v>155.317</v>
      </c>
      <c r="F25" s="8">
        <v>147.516</v>
      </c>
      <c r="G25" s="8">
        <v>140.547</v>
      </c>
      <c r="H25" s="8">
        <v>134.317</v>
      </c>
      <c r="I25" s="8">
        <v>128.738</v>
      </c>
      <c r="J25" s="8">
        <v>123.721</v>
      </c>
      <c r="K25" s="8">
        <v>119.177</v>
      </c>
      <c r="L25" s="8">
        <v>115.14</v>
      </c>
      <c r="M25" s="8">
        <v>111.646</v>
      </c>
      <c r="N25" s="8">
        <v>107.985</v>
      </c>
      <c r="O25" s="8">
        <v>103.81</v>
      </c>
      <c r="P25" s="8">
        <v>99.413</v>
      </c>
      <c r="Q25" s="8">
        <v>95.387</v>
      </c>
      <c r="R25" s="8">
        <v>91.579</v>
      </c>
      <c r="S25" s="8">
        <v>88.225</v>
      </c>
      <c r="T25" s="8">
        <v>85.49</v>
      </c>
      <c r="U25" s="8">
        <v>83.216</v>
      </c>
      <c r="V25" s="8">
        <v>81.044</v>
      </c>
      <c r="W25" s="8">
        <v>79.008</v>
      </c>
      <c r="X25" s="8">
        <v>77.157</v>
      </c>
      <c r="Y25" s="8">
        <v>75.469</v>
      </c>
      <c r="Z25" s="8">
        <v>73.904</v>
      </c>
      <c r="AA25" s="8">
        <v>72.451</v>
      </c>
      <c r="AB25" s="8">
        <v>71.113</v>
      </c>
      <c r="AC25" s="8">
        <v>69.693</v>
      </c>
      <c r="AD25" s="8">
        <v>68.086</v>
      </c>
      <c r="AE25" s="8">
        <v>66.365</v>
      </c>
      <c r="AF25" s="8">
        <v>64.7</v>
      </c>
      <c r="AG25" s="8">
        <v>63.056</v>
      </c>
      <c r="AH25" s="8">
        <v>61.417</v>
      </c>
      <c r="AI25" s="8">
        <v>59.793</v>
      </c>
      <c r="AJ25" s="8">
        <v>58.175</v>
      </c>
      <c r="AK25" s="8">
        <v>56.55</v>
      </c>
      <c r="AL25" s="8">
        <v>54.922</v>
      </c>
      <c r="AM25" s="8">
        <v>53.276</v>
      </c>
      <c r="AN25" s="8">
        <v>51.599</v>
      </c>
      <c r="AO25" s="8">
        <v>49.906</v>
      </c>
      <c r="AP25" s="8">
        <v>48.22</v>
      </c>
      <c r="AQ25" s="8">
        <v>46.549</v>
      </c>
      <c r="AR25" s="8">
        <v>44.865</v>
      </c>
      <c r="AS25" s="8">
        <v>43.161</v>
      </c>
      <c r="AT25" s="8">
        <v>41.458</v>
      </c>
      <c r="AU25" s="8">
        <v>39.774</v>
      </c>
      <c r="AV25" s="8">
        <v>38.108</v>
      </c>
      <c r="AW25" s="8">
        <v>36.499</v>
      </c>
      <c r="AX25" s="8">
        <v>34.971</v>
      </c>
      <c r="AY25" s="8">
        <v>33.51</v>
      </c>
      <c r="AZ25" s="8">
        <v>32.071</v>
      </c>
      <c r="BA25" s="8">
        <v>30.661</v>
      </c>
      <c r="BB25" s="8">
        <v>29.299</v>
      </c>
      <c r="BC25" s="8">
        <v>27.985</v>
      </c>
      <c r="BD25" s="8">
        <v>26.714</v>
      </c>
      <c r="BE25" s="8">
        <v>25.478</v>
      </c>
      <c r="BF25" s="8">
        <v>24.278</v>
      </c>
      <c r="BG25" s="8">
        <v>23.104</v>
      </c>
      <c r="BH25" s="8">
        <v>21.946</v>
      </c>
      <c r="BI25" s="8">
        <v>20.814</v>
      </c>
      <c r="BJ25" s="8">
        <v>19.713</v>
      </c>
      <c r="BK25" s="8">
        <v>18.645</v>
      </c>
      <c r="BL25" s="8">
        <v>17.606</v>
      </c>
      <c r="BM25" s="8">
        <v>16.597</v>
      </c>
      <c r="BN25" s="8">
        <v>15.619</v>
      </c>
      <c r="BO25" s="8">
        <v>14.667</v>
      </c>
      <c r="BP25" s="8">
        <v>13.747</v>
      </c>
      <c r="BQ25" s="8">
        <v>12.854</v>
      </c>
      <c r="BR25" s="8">
        <v>11.988</v>
      </c>
      <c r="BS25" s="8">
        <v>11.153</v>
      </c>
      <c r="BT25" s="8">
        <v>10.348</v>
      </c>
      <c r="BU25" s="8">
        <v>9.571</v>
      </c>
      <c r="BV25" s="8">
        <v>8.822</v>
      </c>
      <c r="BW25" s="8">
        <v>8.09</v>
      </c>
      <c r="BX25" s="8">
        <v>7.384</v>
      </c>
      <c r="BY25" s="8">
        <v>6.712</v>
      </c>
      <c r="BZ25" s="8">
        <v>6.071</v>
      </c>
      <c r="CA25" s="8">
        <v>5.466</v>
      </c>
      <c r="CB25" s="8">
        <v>4.905</v>
      </c>
      <c r="CC25" s="8">
        <v>4.382</v>
      </c>
      <c r="CD25" s="8">
        <v>26.967</v>
      </c>
      <c r="CE25" s="9" t="s">
        <v>19</v>
      </c>
      <c r="CF25" s="9" t="s">
        <v>19</v>
      </c>
      <c r="CG25" s="9" t="s">
        <v>19</v>
      </c>
      <c r="CH25" s="9" t="s">
        <v>19</v>
      </c>
      <c r="CI25" s="9" t="s">
        <v>19</v>
      </c>
      <c r="CJ25" s="9" t="s">
        <v>19</v>
      </c>
      <c r="CK25" s="9" t="s">
        <v>19</v>
      </c>
      <c r="CL25" s="9" t="s">
        <v>19</v>
      </c>
      <c r="CM25" s="9" t="s">
        <v>19</v>
      </c>
      <c r="CN25" s="9" t="s">
        <v>19</v>
      </c>
      <c r="CO25" s="9" t="s">
        <v>19</v>
      </c>
      <c r="CP25" s="9" t="s">
        <v>19</v>
      </c>
      <c r="CQ25" s="9" t="s">
        <v>19</v>
      </c>
      <c r="CR25" s="9" t="s">
        <v>19</v>
      </c>
      <c r="CS25" s="9" t="s">
        <v>19</v>
      </c>
      <c r="CT25" s="9" t="s">
        <v>19</v>
      </c>
      <c r="CU25" s="9" t="s">
        <v>19</v>
      </c>
      <c r="CV25" s="9" t="s">
        <v>19</v>
      </c>
      <c r="CW25" s="9" t="s">
        <v>19</v>
      </c>
      <c r="CX25" s="9" t="s">
        <v>19</v>
      </c>
      <c r="CY25" s="14">
        <f t="shared" si="0"/>
        <v>4682.059</v>
      </c>
      <c r="CZ25" s="14">
        <f t="shared" si="1"/>
        <v>2453.6029999999996</v>
      </c>
      <c r="DA25" s="14">
        <f t="shared" si="2"/>
        <v>163.127</v>
      </c>
      <c r="DB25" s="16">
        <f t="shared" si="3"/>
        <v>52.40435885152236</v>
      </c>
      <c r="DC25" s="16">
        <f t="shared" si="4"/>
        <v>3.484086808816378</v>
      </c>
      <c r="DD25" s="16">
        <f t="shared" si="5"/>
        <v>44.11155433966126</v>
      </c>
    </row>
    <row r="26" spans="1:108" ht="14.25">
      <c r="A26" s="11">
        <v>1973</v>
      </c>
      <c r="B26" s="8">
        <v>190.53</v>
      </c>
      <c r="C26" s="8">
        <v>179.28</v>
      </c>
      <c r="D26" s="8">
        <v>169.189</v>
      </c>
      <c r="E26" s="8">
        <v>160.162</v>
      </c>
      <c r="F26" s="8">
        <v>152.102</v>
      </c>
      <c r="G26" s="8">
        <v>144.92</v>
      </c>
      <c r="H26" s="8">
        <v>138.514</v>
      </c>
      <c r="I26" s="8">
        <v>132.799</v>
      </c>
      <c r="J26" s="8">
        <v>127.674</v>
      </c>
      <c r="K26" s="8">
        <v>123.046</v>
      </c>
      <c r="L26" s="8">
        <v>118.939</v>
      </c>
      <c r="M26" s="8">
        <v>115.376</v>
      </c>
      <c r="N26" s="8">
        <v>111.677</v>
      </c>
      <c r="O26" s="8">
        <v>107.515</v>
      </c>
      <c r="P26" s="8">
        <v>103.145</v>
      </c>
      <c r="Q26" s="8">
        <v>99.15</v>
      </c>
      <c r="R26" s="8">
        <v>95.41</v>
      </c>
      <c r="S26" s="8">
        <v>91.955</v>
      </c>
      <c r="T26" s="8">
        <v>88.86</v>
      </c>
      <c r="U26" s="8">
        <v>86.071</v>
      </c>
      <c r="V26" s="8">
        <v>83.414</v>
      </c>
      <c r="W26" s="8">
        <v>80.862</v>
      </c>
      <c r="X26" s="8">
        <v>78.672</v>
      </c>
      <c r="Y26" s="8">
        <v>76.932</v>
      </c>
      <c r="Z26" s="8">
        <v>75.503</v>
      </c>
      <c r="AA26" s="8">
        <v>74.158</v>
      </c>
      <c r="AB26" s="8">
        <v>72.948</v>
      </c>
      <c r="AC26" s="8">
        <v>71.594</v>
      </c>
      <c r="AD26" s="8">
        <v>69.934</v>
      </c>
      <c r="AE26" s="8">
        <v>68.086</v>
      </c>
      <c r="AF26" s="8">
        <v>66.329</v>
      </c>
      <c r="AG26" s="8">
        <v>64.597</v>
      </c>
      <c r="AH26" s="8">
        <v>62.899</v>
      </c>
      <c r="AI26" s="8">
        <v>61.259</v>
      </c>
      <c r="AJ26" s="8">
        <v>59.653</v>
      </c>
      <c r="AK26" s="8">
        <v>58.036</v>
      </c>
      <c r="AL26" s="8">
        <v>56.414</v>
      </c>
      <c r="AM26" s="8">
        <v>54.768</v>
      </c>
      <c r="AN26" s="8">
        <v>53.077</v>
      </c>
      <c r="AO26" s="8">
        <v>51.359</v>
      </c>
      <c r="AP26" s="8">
        <v>49.654</v>
      </c>
      <c r="AQ26" s="8">
        <v>47.958</v>
      </c>
      <c r="AR26" s="8">
        <v>46.252</v>
      </c>
      <c r="AS26" s="8">
        <v>44.533</v>
      </c>
      <c r="AT26" s="8">
        <v>42.814</v>
      </c>
      <c r="AU26" s="8">
        <v>41.113</v>
      </c>
      <c r="AV26" s="8">
        <v>39.427</v>
      </c>
      <c r="AW26" s="8">
        <v>37.784</v>
      </c>
      <c r="AX26" s="8">
        <v>36.189</v>
      </c>
      <c r="AY26" s="8">
        <v>34.644</v>
      </c>
      <c r="AZ26" s="8">
        <v>33.125</v>
      </c>
      <c r="BA26" s="8">
        <v>31.631</v>
      </c>
      <c r="BB26" s="8">
        <v>30.196</v>
      </c>
      <c r="BC26" s="8">
        <v>28.834</v>
      </c>
      <c r="BD26" s="8">
        <v>27.528</v>
      </c>
      <c r="BE26" s="8">
        <v>26.256</v>
      </c>
      <c r="BF26" s="8">
        <v>25.018</v>
      </c>
      <c r="BG26" s="8">
        <v>23.81</v>
      </c>
      <c r="BH26" s="8">
        <v>22.621</v>
      </c>
      <c r="BI26" s="8">
        <v>21.459</v>
      </c>
      <c r="BJ26" s="8">
        <v>20.331</v>
      </c>
      <c r="BK26" s="8">
        <v>19.238</v>
      </c>
      <c r="BL26" s="8">
        <v>18.172</v>
      </c>
      <c r="BM26" s="8">
        <v>17.127</v>
      </c>
      <c r="BN26" s="8">
        <v>16.109</v>
      </c>
      <c r="BO26" s="8">
        <v>15.12</v>
      </c>
      <c r="BP26" s="8">
        <v>14.164</v>
      </c>
      <c r="BQ26" s="8">
        <v>13.237</v>
      </c>
      <c r="BR26" s="8">
        <v>12.347</v>
      </c>
      <c r="BS26" s="8">
        <v>11.488</v>
      </c>
      <c r="BT26" s="8">
        <v>10.66</v>
      </c>
      <c r="BU26" s="8">
        <v>9.863</v>
      </c>
      <c r="BV26" s="8">
        <v>9.093</v>
      </c>
      <c r="BW26" s="8">
        <v>8.346</v>
      </c>
      <c r="BX26" s="8">
        <v>7.626</v>
      </c>
      <c r="BY26" s="8">
        <v>6.939</v>
      </c>
      <c r="BZ26" s="8">
        <v>6.288</v>
      </c>
      <c r="CA26" s="8">
        <v>5.667</v>
      </c>
      <c r="CB26" s="8">
        <v>5.079</v>
      </c>
      <c r="CC26" s="8">
        <v>4.525</v>
      </c>
      <c r="CD26" s="8">
        <v>27.762</v>
      </c>
      <c r="CE26" s="9" t="s">
        <v>19</v>
      </c>
      <c r="CF26" s="9" t="s">
        <v>19</v>
      </c>
      <c r="CG26" s="9" t="s">
        <v>19</v>
      </c>
      <c r="CH26" s="9" t="s">
        <v>19</v>
      </c>
      <c r="CI26" s="9" t="s">
        <v>19</v>
      </c>
      <c r="CJ26" s="9" t="s">
        <v>19</v>
      </c>
      <c r="CK26" s="9" t="s">
        <v>19</v>
      </c>
      <c r="CL26" s="9" t="s">
        <v>19</v>
      </c>
      <c r="CM26" s="9" t="s">
        <v>19</v>
      </c>
      <c r="CN26" s="9" t="s">
        <v>19</v>
      </c>
      <c r="CO26" s="9" t="s">
        <v>19</v>
      </c>
      <c r="CP26" s="9" t="s">
        <v>19</v>
      </c>
      <c r="CQ26" s="9" t="s">
        <v>19</v>
      </c>
      <c r="CR26" s="9" t="s">
        <v>19</v>
      </c>
      <c r="CS26" s="9" t="s">
        <v>19</v>
      </c>
      <c r="CT26" s="9" t="s">
        <v>19</v>
      </c>
      <c r="CU26" s="9" t="s">
        <v>19</v>
      </c>
      <c r="CV26" s="9" t="s">
        <v>19</v>
      </c>
      <c r="CW26" s="9" t="s">
        <v>19</v>
      </c>
      <c r="CX26" s="9" t="s">
        <v>19</v>
      </c>
      <c r="CY26" s="14">
        <f t="shared" si="0"/>
        <v>4826.835000000001</v>
      </c>
      <c r="CZ26" s="14">
        <f t="shared" si="1"/>
        <v>2536.3140000000003</v>
      </c>
      <c r="DA26" s="14">
        <f t="shared" si="2"/>
        <v>168.204</v>
      </c>
      <c r="DB26" s="16">
        <f t="shared" si="3"/>
        <v>52.546109407095955</v>
      </c>
      <c r="DC26" s="16">
        <f t="shared" si="4"/>
        <v>3.4847679690729016</v>
      </c>
      <c r="DD26" s="16">
        <f t="shared" si="5"/>
        <v>43.96912262383114</v>
      </c>
    </row>
    <row r="27" spans="1:108" ht="14.25">
      <c r="A27" s="11">
        <v>1974</v>
      </c>
      <c r="B27" s="8">
        <v>196.61</v>
      </c>
      <c r="C27" s="8">
        <v>184.97</v>
      </c>
      <c r="D27" s="8">
        <v>174.534</v>
      </c>
      <c r="E27" s="8">
        <v>165.205</v>
      </c>
      <c r="F27" s="8">
        <v>156.885</v>
      </c>
      <c r="G27" s="8">
        <v>149.475</v>
      </c>
      <c r="H27" s="8">
        <v>142.882</v>
      </c>
      <c r="I27" s="8">
        <v>137.005</v>
      </c>
      <c r="J27" s="8">
        <v>131.745</v>
      </c>
      <c r="K27" s="8">
        <v>127.011</v>
      </c>
      <c r="L27" s="8">
        <v>122.803</v>
      </c>
      <c r="M27" s="8">
        <v>119.135</v>
      </c>
      <c r="N27" s="8">
        <v>115.381</v>
      </c>
      <c r="O27" s="8">
        <v>111.231</v>
      </c>
      <c r="P27" s="8">
        <v>106.907</v>
      </c>
      <c r="Q27" s="8">
        <v>102.953</v>
      </c>
      <c r="R27" s="8">
        <v>99.288</v>
      </c>
      <c r="S27" s="8">
        <v>95.749</v>
      </c>
      <c r="T27" s="8">
        <v>92.318</v>
      </c>
      <c r="U27" s="8">
        <v>89.042</v>
      </c>
      <c r="V27" s="8">
        <v>85.925</v>
      </c>
      <c r="W27" s="8">
        <v>82.892</v>
      </c>
      <c r="X27" s="8">
        <v>80.36</v>
      </c>
      <c r="Y27" s="8">
        <v>78.509</v>
      </c>
      <c r="Z27" s="8">
        <v>77.119</v>
      </c>
      <c r="AA27" s="8">
        <v>75.789</v>
      </c>
      <c r="AB27" s="8">
        <v>74.613</v>
      </c>
      <c r="AC27" s="8">
        <v>73.265</v>
      </c>
      <c r="AD27" s="8">
        <v>71.556</v>
      </c>
      <c r="AE27" s="8">
        <v>69.626</v>
      </c>
      <c r="AF27" s="8">
        <v>67.81</v>
      </c>
      <c r="AG27" s="8">
        <v>66.034</v>
      </c>
      <c r="AH27" s="8">
        <v>64.303</v>
      </c>
      <c r="AI27" s="8">
        <v>62.652</v>
      </c>
      <c r="AJ27" s="8">
        <v>61.046</v>
      </c>
      <c r="AK27" s="8">
        <v>59.428</v>
      </c>
      <c r="AL27" s="8">
        <v>57.81</v>
      </c>
      <c r="AM27" s="8">
        <v>56.163</v>
      </c>
      <c r="AN27" s="8">
        <v>54.466</v>
      </c>
      <c r="AO27" s="8">
        <v>52.739</v>
      </c>
      <c r="AP27" s="8">
        <v>51.02</v>
      </c>
      <c r="AQ27" s="8">
        <v>49.312</v>
      </c>
      <c r="AR27" s="8">
        <v>47.593</v>
      </c>
      <c r="AS27" s="8">
        <v>45.868</v>
      </c>
      <c r="AT27" s="8">
        <v>44.14</v>
      </c>
      <c r="AU27" s="8">
        <v>42.427</v>
      </c>
      <c r="AV27" s="8">
        <v>40.732</v>
      </c>
      <c r="AW27" s="8">
        <v>39.059</v>
      </c>
      <c r="AX27" s="8">
        <v>37.409</v>
      </c>
      <c r="AY27" s="8">
        <v>35.79</v>
      </c>
      <c r="AZ27" s="8">
        <v>34.198</v>
      </c>
      <c r="BA27" s="8">
        <v>32.631</v>
      </c>
      <c r="BB27" s="8">
        <v>31.129</v>
      </c>
      <c r="BC27" s="8">
        <v>29.715</v>
      </c>
      <c r="BD27" s="8">
        <v>28.368</v>
      </c>
      <c r="BE27" s="8">
        <v>27.052</v>
      </c>
      <c r="BF27" s="8">
        <v>25.771</v>
      </c>
      <c r="BG27" s="8">
        <v>24.524</v>
      </c>
      <c r="BH27" s="8">
        <v>23.303</v>
      </c>
      <c r="BI27" s="8">
        <v>22.112</v>
      </c>
      <c r="BJ27" s="8">
        <v>20.957</v>
      </c>
      <c r="BK27" s="8">
        <v>19.84</v>
      </c>
      <c r="BL27" s="8">
        <v>18.746</v>
      </c>
      <c r="BM27" s="8">
        <v>17.666</v>
      </c>
      <c r="BN27" s="8">
        <v>16.61</v>
      </c>
      <c r="BO27" s="8">
        <v>15.587</v>
      </c>
      <c r="BP27" s="8">
        <v>14.593</v>
      </c>
      <c r="BQ27" s="8">
        <v>13.635</v>
      </c>
      <c r="BR27" s="8">
        <v>12.717</v>
      </c>
      <c r="BS27" s="8">
        <v>11.833</v>
      </c>
      <c r="BT27" s="8">
        <v>10.98</v>
      </c>
      <c r="BU27" s="8">
        <v>10.158</v>
      </c>
      <c r="BV27" s="8">
        <v>9.368</v>
      </c>
      <c r="BW27" s="8">
        <v>8.604</v>
      </c>
      <c r="BX27" s="8">
        <v>7.871</v>
      </c>
      <c r="BY27" s="8">
        <v>7.173</v>
      </c>
      <c r="BZ27" s="8">
        <v>6.508</v>
      </c>
      <c r="CA27" s="8">
        <v>5.873</v>
      </c>
      <c r="CB27" s="8">
        <v>5.259</v>
      </c>
      <c r="CC27" s="8">
        <v>4.673</v>
      </c>
      <c r="CD27" s="8">
        <v>28.575</v>
      </c>
      <c r="CE27" s="9" t="s">
        <v>19</v>
      </c>
      <c r="CF27" s="9" t="s">
        <v>19</v>
      </c>
      <c r="CG27" s="9" t="s">
        <v>19</v>
      </c>
      <c r="CH27" s="9" t="s">
        <v>19</v>
      </c>
      <c r="CI27" s="9" t="s">
        <v>19</v>
      </c>
      <c r="CJ27" s="9" t="s">
        <v>19</v>
      </c>
      <c r="CK27" s="9" t="s">
        <v>19</v>
      </c>
      <c r="CL27" s="9" t="s">
        <v>19</v>
      </c>
      <c r="CM27" s="9" t="s">
        <v>19</v>
      </c>
      <c r="CN27" s="9" t="s">
        <v>19</v>
      </c>
      <c r="CO27" s="9" t="s">
        <v>19</v>
      </c>
      <c r="CP27" s="9" t="s">
        <v>19</v>
      </c>
      <c r="CQ27" s="9" t="s">
        <v>19</v>
      </c>
      <c r="CR27" s="9" t="s">
        <v>19</v>
      </c>
      <c r="CS27" s="9" t="s">
        <v>19</v>
      </c>
      <c r="CT27" s="9" t="s">
        <v>19</v>
      </c>
      <c r="CU27" s="9" t="s">
        <v>19</v>
      </c>
      <c r="CV27" s="9" t="s">
        <v>19</v>
      </c>
      <c r="CW27" s="9" t="s">
        <v>19</v>
      </c>
      <c r="CX27" s="9" t="s">
        <v>19</v>
      </c>
      <c r="CY27" s="14">
        <f t="shared" si="0"/>
        <v>4972.613</v>
      </c>
      <c r="CZ27" s="14">
        <f t="shared" si="1"/>
        <v>2621.129</v>
      </c>
      <c r="DA27" s="14">
        <f t="shared" si="2"/>
        <v>173.40699999999998</v>
      </c>
      <c r="DB27" s="16">
        <f t="shared" si="3"/>
        <v>52.711300879437026</v>
      </c>
      <c r="DC27" s="16">
        <f t="shared" si="4"/>
        <v>3.4872410139296983</v>
      </c>
      <c r="DD27" s="16">
        <f t="shared" si="5"/>
        <v>43.80145810663328</v>
      </c>
    </row>
    <row r="28" spans="1:108" ht="14.25">
      <c r="A28" s="11">
        <v>1975</v>
      </c>
      <c r="B28" s="8">
        <v>202.779</v>
      </c>
      <c r="C28" s="8">
        <v>190.802</v>
      </c>
      <c r="D28" s="8">
        <v>180.059</v>
      </c>
      <c r="E28" s="8">
        <v>170.45</v>
      </c>
      <c r="F28" s="8">
        <v>161.881</v>
      </c>
      <c r="G28" s="8">
        <v>154.247</v>
      </c>
      <c r="H28" s="8">
        <v>147.452</v>
      </c>
      <c r="I28" s="8">
        <v>141.397</v>
      </c>
      <c r="J28" s="8">
        <v>135.983</v>
      </c>
      <c r="K28" s="8">
        <v>131.11</v>
      </c>
      <c r="L28" s="8">
        <v>126.775</v>
      </c>
      <c r="M28" s="8">
        <v>122.975</v>
      </c>
      <c r="N28" s="8">
        <v>119.133</v>
      </c>
      <c r="O28" s="8">
        <v>114.962</v>
      </c>
      <c r="P28" s="8">
        <v>110.647</v>
      </c>
      <c r="Q28" s="8">
        <v>106.701</v>
      </c>
      <c r="R28" s="8">
        <v>103.06</v>
      </c>
      <c r="S28" s="8">
        <v>99.433</v>
      </c>
      <c r="T28" s="8">
        <v>95.731</v>
      </c>
      <c r="U28" s="8">
        <v>92.068</v>
      </c>
      <c r="V28" s="8">
        <v>88.59</v>
      </c>
      <c r="W28" s="8">
        <v>85.19</v>
      </c>
      <c r="X28" s="8">
        <v>82.351</v>
      </c>
      <c r="Y28" s="8">
        <v>80.303</v>
      </c>
      <c r="Z28" s="8">
        <v>78.79</v>
      </c>
      <c r="AA28" s="8">
        <v>77.334</v>
      </c>
      <c r="AB28" s="8">
        <v>76.029</v>
      </c>
      <c r="AC28" s="8">
        <v>74.596</v>
      </c>
      <c r="AD28" s="8">
        <v>72.844</v>
      </c>
      <c r="AE28" s="8">
        <v>70.901</v>
      </c>
      <c r="AF28" s="8">
        <v>69.088</v>
      </c>
      <c r="AG28" s="8">
        <v>67.332</v>
      </c>
      <c r="AH28" s="8">
        <v>65.613</v>
      </c>
      <c r="AI28" s="8">
        <v>63.952</v>
      </c>
      <c r="AJ28" s="8">
        <v>62.328</v>
      </c>
      <c r="AK28" s="8">
        <v>60.699</v>
      </c>
      <c r="AL28" s="8">
        <v>59.075</v>
      </c>
      <c r="AM28" s="8">
        <v>57.428</v>
      </c>
      <c r="AN28" s="8">
        <v>55.734</v>
      </c>
      <c r="AO28" s="8">
        <v>54.01</v>
      </c>
      <c r="AP28" s="8">
        <v>52.297</v>
      </c>
      <c r="AQ28" s="8">
        <v>50.589</v>
      </c>
      <c r="AR28" s="8">
        <v>48.871</v>
      </c>
      <c r="AS28" s="8">
        <v>47.143</v>
      </c>
      <c r="AT28" s="8">
        <v>45.411</v>
      </c>
      <c r="AU28" s="8">
        <v>43.691</v>
      </c>
      <c r="AV28" s="8">
        <v>41.989</v>
      </c>
      <c r="AW28" s="8">
        <v>40.292</v>
      </c>
      <c r="AX28" s="8">
        <v>38.603</v>
      </c>
      <c r="AY28" s="8">
        <v>36.928</v>
      </c>
      <c r="AZ28" s="8">
        <v>35.28</v>
      </c>
      <c r="BA28" s="8">
        <v>33.657</v>
      </c>
      <c r="BB28" s="8">
        <v>32.099</v>
      </c>
      <c r="BC28" s="8">
        <v>30.632</v>
      </c>
      <c r="BD28" s="8">
        <v>29.237</v>
      </c>
      <c r="BE28" s="8">
        <v>27.87</v>
      </c>
      <c r="BF28" s="8">
        <v>26.535</v>
      </c>
      <c r="BG28" s="8">
        <v>25.242</v>
      </c>
      <c r="BH28" s="8">
        <v>23.987</v>
      </c>
      <c r="BI28" s="8">
        <v>22.768</v>
      </c>
      <c r="BJ28" s="8">
        <v>21.586</v>
      </c>
      <c r="BK28" s="8">
        <v>20.443</v>
      </c>
      <c r="BL28" s="8">
        <v>19.321</v>
      </c>
      <c r="BM28" s="8">
        <v>18.209</v>
      </c>
      <c r="BN28" s="8">
        <v>17.118</v>
      </c>
      <c r="BO28" s="8">
        <v>16.061</v>
      </c>
      <c r="BP28" s="8">
        <v>15.036</v>
      </c>
      <c r="BQ28" s="8">
        <v>14.048</v>
      </c>
      <c r="BR28" s="8">
        <v>13.101</v>
      </c>
      <c r="BS28" s="8">
        <v>12.189</v>
      </c>
      <c r="BT28" s="8">
        <v>11.309</v>
      </c>
      <c r="BU28" s="8">
        <v>10.462</v>
      </c>
      <c r="BV28" s="8">
        <v>9.646</v>
      </c>
      <c r="BW28" s="8">
        <v>8.866</v>
      </c>
      <c r="BX28" s="8">
        <v>8.116</v>
      </c>
      <c r="BY28" s="8">
        <v>7.403</v>
      </c>
      <c r="BZ28" s="8">
        <v>6.728</v>
      </c>
      <c r="CA28" s="8">
        <v>6.075</v>
      </c>
      <c r="CB28" s="8">
        <v>5.437</v>
      </c>
      <c r="CC28" s="8">
        <v>4.825</v>
      </c>
      <c r="CD28" s="8">
        <v>29.42</v>
      </c>
      <c r="CE28" s="9" t="s">
        <v>19</v>
      </c>
      <c r="CF28" s="9" t="s">
        <v>19</v>
      </c>
      <c r="CG28" s="9" t="s">
        <v>19</v>
      </c>
      <c r="CH28" s="9" t="s">
        <v>19</v>
      </c>
      <c r="CI28" s="9" t="s">
        <v>19</v>
      </c>
      <c r="CJ28" s="9" t="s">
        <v>19</v>
      </c>
      <c r="CK28" s="9" t="s">
        <v>19</v>
      </c>
      <c r="CL28" s="9" t="s">
        <v>19</v>
      </c>
      <c r="CM28" s="9" t="s">
        <v>19</v>
      </c>
      <c r="CN28" s="9" t="s">
        <v>19</v>
      </c>
      <c r="CO28" s="9" t="s">
        <v>19</v>
      </c>
      <c r="CP28" s="9" t="s">
        <v>19</v>
      </c>
      <c r="CQ28" s="9" t="s">
        <v>19</v>
      </c>
      <c r="CR28" s="9" t="s">
        <v>19</v>
      </c>
      <c r="CS28" s="9" t="s">
        <v>19</v>
      </c>
      <c r="CT28" s="9" t="s">
        <v>19</v>
      </c>
      <c r="CU28" s="9" t="s">
        <v>19</v>
      </c>
      <c r="CV28" s="9" t="s">
        <v>19</v>
      </c>
      <c r="CW28" s="9" t="s">
        <v>19</v>
      </c>
      <c r="CX28" s="9" t="s">
        <v>19</v>
      </c>
      <c r="CY28" s="14">
        <f t="shared" si="0"/>
        <v>5118.351999999999</v>
      </c>
      <c r="CZ28" s="14">
        <f t="shared" si="1"/>
        <v>2707.6450000000004</v>
      </c>
      <c r="DA28" s="14">
        <f t="shared" si="2"/>
        <v>178.72199999999998</v>
      </c>
      <c r="DB28" s="16">
        <f t="shared" si="3"/>
        <v>52.90071882512185</v>
      </c>
      <c r="DC28" s="16">
        <f t="shared" si="4"/>
        <v>3.4917879817566284</v>
      </c>
      <c r="DD28" s="16">
        <f t="shared" si="5"/>
        <v>43.60749319312152</v>
      </c>
    </row>
    <row r="29" spans="1:108" ht="14.25">
      <c r="A29" s="11">
        <v>1976</v>
      </c>
      <c r="B29" s="8">
        <v>209</v>
      </c>
      <c r="C29" s="8">
        <v>196.753</v>
      </c>
      <c r="D29" s="8">
        <v>185.753</v>
      </c>
      <c r="E29" s="8">
        <v>175.902</v>
      </c>
      <c r="F29" s="8">
        <v>167.098</v>
      </c>
      <c r="G29" s="8">
        <v>159.245</v>
      </c>
      <c r="H29" s="8">
        <v>152.244</v>
      </c>
      <c r="I29" s="8">
        <v>145.995</v>
      </c>
      <c r="J29" s="8">
        <v>140.401</v>
      </c>
      <c r="K29" s="8">
        <v>135.36</v>
      </c>
      <c r="L29" s="8">
        <v>130.864</v>
      </c>
      <c r="M29" s="8">
        <v>126.895</v>
      </c>
      <c r="N29" s="8">
        <v>122.927</v>
      </c>
      <c r="O29" s="8">
        <v>118.691</v>
      </c>
      <c r="P29" s="8">
        <v>114.341</v>
      </c>
      <c r="Q29" s="8">
        <v>110.354</v>
      </c>
      <c r="R29" s="8">
        <v>106.682</v>
      </c>
      <c r="S29" s="8">
        <v>102.958</v>
      </c>
      <c r="T29" s="8">
        <v>99.062</v>
      </c>
      <c r="U29" s="8">
        <v>95.142</v>
      </c>
      <c r="V29" s="8">
        <v>91.419</v>
      </c>
      <c r="W29" s="8">
        <v>87.787</v>
      </c>
      <c r="X29" s="8">
        <v>84.689</v>
      </c>
      <c r="Y29" s="8">
        <v>82.343</v>
      </c>
      <c r="Z29" s="8">
        <v>80.519</v>
      </c>
      <c r="AA29" s="8">
        <v>78.759</v>
      </c>
      <c r="AB29" s="8">
        <v>77.143</v>
      </c>
      <c r="AC29" s="8">
        <v>75.511</v>
      </c>
      <c r="AD29" s="8">
        <v>73.73</v>
      </c>
      <c r="AE29" s="8">
        <v>71.876</v>
      </c>
      <c r="AF29" s="8">
        <v>70.143</v>
      </c>
      <c r="AG29" s="8">
        <v>68.493</v>
      </c>
      <c r="AH29" s="8">
        <v>66.842</v>
      </c>
      <c r="AI29" s="8">
        <v>65.175</v>
      </c>
      <c r="AJ29" s="8">
        <v>63.499</v>
      </c>
      <c r="AK29" s="8">
        <v>61.84</v>
      </c>
      <c r="AL29" s="8">
        <v>60.194</v>
      </c>
      <c r="AM29" s="8">
        <v>58.535</v>
      </c>
      <c r="AN29" s="8">
        <v>56.856</v>
      </c>
      <c r="AO29" s="8">
        <v>55.158</v>
      </c>
      <c r="AP29" s="8">
        <v>53.467</v>
      </c>
      <c r="AQ29" s="8">
        <v>51.779</v>
      </c>
      <c r="AR29" s="8">
        <v>50.077</v>
      </c>
      <c r="AS29" s="8">
        <v>48.353</v>
      </c>
      <c r="AT29" s="8">
        <v>46.617</v>
      </c>
      <c r="AU29" s="8">
        <v>44.892</v>
      </c>
      <c r="AV29" s="8">
        <v>43.182</v>
      </c>
      <c r="AW29" s="8">
        <v>41.472</v>
      </c>
      <c r="AX29" s="8">
        <v>39.756</v>
      </c>
      <c r="AY29" s="8">
        <v>38.052</v>
      </c>
      <c r="AZ29" s="8">
        <v>36.369</v>
      </c>
      <c r="BA29" s="8">
        <v>34.708</v>
      </c>
      <c r="BB29" s="8">
        <v>33.107</v>
      </c>
      <c r="BC29" s="8">
        <v>31.585</v>
      </c>
      <c r="BD29" s="8">
        <v>30.131</v>
      </c>
      <c r="BE29" s="8">
        <v>28.703</v>
      </c>
      <c r="BF29" s="8">
        <v>27.306</v>
      </c>
      <c r="BG29" s="8">
        <v>25.961</v>
      </c>
      <c r="BH29" s="8">
        <v>24.669</v>
      </c>
      <c r="BI29" s="8">
        <v>23.424</v>
      </c>
      <c r="BJ29" s="8">
        <v>22.215</v>
      </c>
      <c r="BK29" s="8">
        <v>21.046</v>
      </c>
      <c r="BL29" s="8">
        <v>19.895</v>
      </c>
      <c r="BM29" s="8">
        <v>18.755</v>
      </c>
      <c r="BN29" s="8">
        <v>17.631</v>
      </c>
      <c r="BO29" s="8">
        <v>16.546</v>
      </c>
      <c r="BP29" s="8">
        <v>15.493</v>
      </c>
      <c r="BQ29" s="8">
        <v>14.476</v>
      </c>
      <c r="BR29" s="8">
        <v>13.499</v>
      </c>
      <c r="BS29" s="8">
        <v>12.557</v>
      </c>
      <c r="BT29" s="8">
        <v>11.648</v>
      </c>
      <c r="BU29" s="8">
        <v>10.77</v>
      </c>
      <c r="BV29" s="8">
        <v>9.93</v>
      </c>
      <c r="BW29" s="8">
        <v>9.127</v>
      </c>
      <c r="BX29" s="8">
        <v>8.361</v>
      </c>
      <c r="BY29" s="8">
        <v>7.63</v>
      </c>
      <c r="BZ29" s="8">
        <v>6.941</v>
      </c>
      <c r="CA29" s="8">
        <v>6.271</v>
      </c>
      <c r="CB29" s="8">
        <v>5.613</v>
      </c>
      <c r="CC29" s="8">
        <v>4.979</v>
      </c>
      <c r="CD29" s="8">
        <v>30.302</v>
      </c>
      <c r="CE29" s="9" t="s">
        <v>19</v>
      </c>
      <c r="CF29" s="9" t="s">
        <v>19</v>
      </c>
      <c r="CG29" s="9" t="s">
        <v>19</v>
      </c>
      <c r="CH29" s="9" t="s">
        <v>19</v>
      </c>
      <c r="CI29" s="9" t="s">
        <v>19</v>
      </c>
      <c r="CJ29" s="9" t="s">
        <v>19</v>
      </c>
      <c r="CK29" s="9" t="s">
        <v>19</v>
      </c>
      <c r="CL29" s="9" t="s">
        <v>19</v>
      </c>
      <c r="CM29" s="9" t="s">
        <v>19</v>
      </c>
      <c r="CN29" s="9" t="s">
        <v>19</v>
      </c>
      <c r="CO29" s="9" t="s">
        <v>19</v>
      </c>
      <c r="CP29" s="9" t="s">
        <v>19</v>
      </c>
      <c r="CQ29" s="9" t="s">
        <v>19</v>
      </c>
      <c r="CR29" s="9" t="s">
        <v>19</v>
      </c>
      <c r="CS29" s="9" t="s">
        <v>19</v>
      </c>
      <c r="CT29" s="9" t="s">
        <v>19</v>
      </c>
      <c r="CU29" s="9" t="s">
        <v>19</v>
      </c>
      <c r="CV29" s="9" t="s">
        <v>19</v>
      </c>
      <c r="CW29" s="9" t="s">
        <v>19</v>
      </c>
      <c r="CX29" s="9" t="s">
        <v>19</v>
      </c>
      <c r="CY29" s="14">
        <f t="shared" si="0"/>
        <v>5263.473000000001</v>
      </c>
      <c r="CZ29" s="14">
        <f t="shared" si="1"/>
        <v>2795.666999999999</v>
      </c>
      <c r="DA29" s="14">
        <f t="shared" si="2"/>
        <v>184.14299999999997</v>
      </c>
      <c r="DB29" s="16">
        <f t="shared" si="3"/>
        <v>53.11449303530195</v>
      </c>
      <c r="DC29" s="16">
        <f t="shared" si="4"/>
        <v>3.498507544353319</v>
      </c>
      <c r="DD29" s="16">
        <f t="shared" si="5"/>
        <v>43.386999420344736</v>
      </c>
    </row>
    <row r="30" spans="1:108" ht="14.25">
      <c r="A30" s="11">
        <v>1977</v>
      </c>
      <c r="B30" s="8">
        <v>215.276</v>
      </c>
      <c r="C30" s="8">
        <v>202.834</v>
      </c>
      <c r="D30" s="8">
        <v>191.629</v>
      </c>
      <c r="E30" s="8">
        <v>181.566</v>
      </c>
      <c r="F30" s="8">
        <v>172.547</v>
      </c>
      <c r="G30" s="8">
        <v>164.478</v>
      </c>
      <c r="H30" s="8">
        <v>157.261</v>
      </c>
      <c r="I30" s="8">
        <v>150.801</v>
      </c>
      <c r="J30" s="8">
        <v>144.997</v>
      </c>
      <c r="K30" s="8">
        <v>139.759</v>
      </c>
      <c r="L30" s="8">
        <v>135.064</v>
      </c>
      <c r="M30" s="8">
        <v>130.893</v>
      </c>
      <c r="N30" s="8">
        <v>126.765</v>
      </c>
      <c r="O30" s="8">
        <v>122.426</v>
      </c>
      <c r="P30" s="8">
        <v>118.014</v>
      </c>
      <c r="Q30" s="8">
        <v>113.952</v>
      </c>
      <c r="R30" s="8">
        <v>110.201</v>
      </c>
      <c r="S30" s="8">
        <v>106.379</v>
      </c>
      <c r="T30" s="8">
        <v>102.355</v>
      </c>
      <c r="U30" s="8">
        <v>98.279</v>
      </c>
      <c r="V30" s="8">
        <v>94.408</v>
      </c>
      <c r="W30" s="8">
        <v>90.657</v>
      </c>
      <c r="X30" s="8">
        <v>87.334</v>
      </c>
      <c r="Y30" s="8">
        <v>84.607</v>
      </c>
      <c r="Z30" s="8">
        <v>82.316</v>
      </c>
      <c r="AA30" s="8">
        <v>80.11</v>
      </c>
      <c r="AB30" s="8">
        <v>78.027</v>
      </c>
      <c r="AC30" s="8">
        <v>76.104</v>
      </c>
      <c r="AD30" s="8">
        <v>74.305</v>
      </c>
      <c r="AE30" s="8">
        <v>72.61</v>
      </c>
      <c r="AF30" s="8">
        <v>71.022</v>
      </c>
      <c r="AG30" s="8">
        <v>69.542</v>
      </c>
      <c r="AH30" s="8">
        <v>68.004</v>
      </c>
      <c r="AI30" s="8">
        <v>66.33</v>
      </c>
      <c r="AJ30" s="8">
        <v>64.572</v>
      </c>
      <c r="AK30" s="8">
        <v>62.866</v>
      </c>
      <c r="AL30" s="8">
        <v>61.182</v>
      </c>
      <c r="AM30" s="8">
        <v>59.506</v>
      </c>
      <c r="AN30" s="8">
        <v>57.846</v>
      </c>
      <c r="AO30" s="8">
        <v>56.196</v>
      </c>
      <c r="AP30" s="8">
        <v>54.541</v>
      </c>
      <c r="AQ30" s="8">
        <v>52.889</v>
      </c>
      <c r="AR30" s="8">
        <v>51.212</v>
      </c>
      <c r="AS30" s="8">
        <v>49.499</v>
      </c>
      <c r="AT30" s="8">
        <v>47.761</v>
      </c>
      <c r="AU30" s="8">
        <v>46.036</v>
      </c>
      <c r="AV30" s="8">
        <v>44.32</v>
      </c>
      <c r="AW30" s="8">
        <v>42.603</v>
      </c>
      <c r="AX30" s="8">
        <v>40.878</v>
      </c>
      <c r="AY30" s="8">
        <v>39.16</v>
      </c>
      <c r="AZ30" s="8">
        <v>37.46</v>
      </c>
      <c r="BA30" s="8">
        <v>35.783</v>
      </c>
      <c r="BB30" s="8">
        <v>34.149</v>
      </c>
      <c r="BC30" s="8">
        <v>32.573</v>
      </c>
      <c r="BD30" s="8">
        <v>31.05</v>
      </c>
      <c r="BE30" s="8">
        <v>29.554</v>
      </c>
      <c r="BF30" s="8">
        <v>28.09</v>
      </c>
      <c r="BG30" s="8">
        <v>26.684</v>
      </c>
      <c r="BH30" s="8">
        <v>25.353</v>
      </c>
      <c r="BI30" s="8">
        <v>24.085</v>
      </c>
      <c r="BJ30" s="8">
        <v>22.849</v>
      </c>
      <c r="BK30" s="8">
        <v>21.651</v>
      </c>
      <c r="BL30" s="8">
        <v>20.475</v>
      </c>
      <c r="BM30" s="8">
        <v>19.306</v>
      </c>
      <c r="BN30" s="8">
        <v>18.153</v>
      </c>
      <c r="BO30" s="8">
        <v>17.041</v>
      </c>
      <c r="BP30" s="8">
        <v>15.965</v>
      </c>
      <c r="BQ30" s="8">
        <v>14.922</v>
      </c>
      <c r="BR30" s="8">
        <v>13.912</v>
      </c>
      <c r="BS30" s="8">
        <v>12.938</v>
      </c>
      <c r="BT30" s="8">
        <v>11.995</v>
      </c>
      <c r="BU30" s="8">
        <v>11.086</v>
      </c>
      <c r="BV30" s="8">
        <v>10.217</v>
      </c>
      <c r="BW30" s="8">
        <v>9.392</v>
      </c>
      <c r="BX30" s="8">
        <v>8.608</v>
      </c>
      <c r="BY30" s="8">
        <v>7.859</v>
      </c>
      <c r="BZ30" s="8">
        <v>7.152</v>
      </c>
      <c r="CA30" s="8">
        <v>6.463</v>
      </c>
      <c r="CB30" s="8">
        <v>5.79</v>
      </c>
      <c r="CC30" s="8">
        <v>5.136</v>
      </c>
      <c r="CD30" s="8">
        <v>31.223</v>
      </c>
      <c r="CE30" s="9" t="s">
        <v>19</v>
      </c>
      <c r="CF30" s="9" t="s">
        <v>19</v>
      </c>
      <c r="CG30" s="9" t="s">
        <v>19</v>
      </c>
      <c r="CH30" s="9" t="s">
        <v>19</v>
      </c>
      <c r="CI30" s="9" t="s">
        <v>19</v>
      </c>
      <c r="CJ30" s="9" t="s">
        <v>19</v>
      </c>
      <c r="CK30" s="9" t="s">
        <v>19</v>
      </c>
      <c r="CL30" s="9" t="s">
        <v>19</v>
      </c>
      <c r="CM30" s="9" t="s">
        <v>19</v>
      </c>
      <c r="CN30" s="9" t="s">
        <v>19</v>
      </c>
      <c r="CO30" s="9" t="s">
        <v>19</v>
      </c>
      <c r="CP30" s="9" t="s">
        <v>19</v>
      </c>
      <c r="CQ30" s="9" t="s">
        <v>19</v>
      </c>
      <c r="CR30" s="9" t="s">
        <v>19</v>
      </c>
      <c r="CS30" s="9" t="s">
        <v>19</v>
      </c>
      <c r="CT30" s="9" t="s">
        <v>19</v>
      </c>
      <c r="CU30" s="9" t="s">
        <v>19</v>
      </c>
      <c r="CV30" s="9" t="s">
        <v>19</v>
      </c>
      <c r="CW30" s="9" t="s">
        <v>19</v>
      </c>
      <c r="CX30" s="9" t="s">
        <v>19</v>
      </c>
      <c r="CY30" s="14">
        <f t="shared" si="0"/>
        <v>5408.833000000002</v>
      </c>
      <c r="CZ30" s="14">
        <f t="shared" si="1"/>
        <v>2885.4760000000006</v>
      </c>
      <c r="DA30" s="14">
        <f t="shared" si="2"/>
        <v>189.69899999999996</v>
      </c>
      <c r="DB30" s="16">
        <f t="shared" si="3"/>
        <v>53.34747809740104</v>
      </c>
      <c r="DC30" s="16">
        <f t="shared" si="4"/>
        <v>3.5072075621488015</v>
      </c>
      <c r="DD30" s="16">
        <f t="shared" si="5"/>
        <v>43.14531434045016</v>
      </c>
    </row>
    <row r="31" spans="1:108" ht="14.25">
      <c r="A31" s="11">
        <v>1978</v>
      </c>
      <c r="B31" s="8">
        <v>221.69</v>
      </c>
      <c r="C31" s="8">
        <v>209.09</v>
      </c>
      <c r="D31" s="8">
        <v>197.712</v>
      </c>
      <c r="E31" s="8">
        <v>187.454</v>
      </c>
      <c r="F31" s="8">
        <v>178.23</v>
      </c>
      <c r="G31" s="8">
        <v>169.945</v>
      </c>
      <c r="H31" s="8">
        <v>162.504</v>
      </c>
      <c r="I31" s="8">
        <v>155.818</v>
      </c>
      <c r="J31" s="8">
        <v>149.789</v>
      </c>
      <c r="K31" s="8">
        <v>144.329</v>
      </c>
      <c r="L31" s="8">
        <v>139.412</v>
      </c>
      <c r="M31" s="8">
        <v>135.014</v>
      </c>
      <c r="N31" s="8">
        <v>130.696</v>
      </c>
      <c r="O31" s="8">
        <v>126.226</v>
      </c>
      <c r="P31" s="8">
        <v>121.718</v>
      </c>
      <c r="Q31" s="8">
        <v>117.551</v>
      </c>
      <c r="R31" s="8">
        <v>113.68</v>
      </c>
      <c r="S31" s="8">
        <v>109.755</v>
      </c>
      <c r="T31" s="8">
        <v>105.647</v>
      </c>
      <c r="U31" s="8">
        <v>101.488</v>
      </c>
      <c r="V31" s="8">
        <v>97.539</v>
      </c>
      <c r="W31" s="8">
        <v>93.747</v>
      </c>
      <c r="X31" s="8">
        <v>90.233</v>
      </c>
      <c r="Y31" s="8">
        <v>87.087</v>
      </c>
      <c r="Z31" s="8">
        <v>84.25</v>
      </c>
      <c r="AA31" s="8">
        <v>81.528</v>
      </c>
      <c r="AB31" s="8">
        <v>78.903</v>
      </c>
      <c r="AC31" s="8">
        <v>76.628</v>
      </c>
      <c r="AD31" s="8">
        <v>74.793</v>
      </c>
      <c r="AE31" s="8">
        <v>73.261</v>
      </c>
      <c r="AF31" s="8">
        <v>71.814</v>
      </c>
      <c r="AG31" s="8">
        <v>70.502</v>
      </c>
      <c r="AH31" s="8">
        <v>69.075</v>
      </c>
      <c r="AI31" s="8">
        <v>67.392</v>
      </c>
      <c r="AJ31" s="8">
        <v>65.553</v>
      </c>
      <c r="AK31" s="8">
        <v>63.802</v>
      </c>
      <c r="AL31" s="8">
        <v>62.084</v>
      </c>
      <c r="AM31" s="8">
        <v>60.397</v>
      </c>
      <c r="AN31" s="8">
        <v>58.761</v>
      </c>
      <c r="AO31" s="8">
        <v>57.157</v>
      </c>
      <c r="AP31" s="8">
        <v>55.543</v>
      </c>
      <c r="AQ31" s="8">
        <v>53.935</v>
      </c>
      <c r="AR31" s="8">
        <v>52.29</v>
      </c>
      <c r="AS31" s="8">
        <v>50.591</v>
      </c>
      <c r="AT31" s="8">
        <v>48.858</v>
      </c>
      <c r="AU31" s="8">
        <v>47.135</v>
      </c>
      <c r="AV31" s="8">
        <v>45.419</v>
      </c>
      <c r="AW31" s="8">
        <v>43.701</v>
      </c>
      <c r="AX31" s="8">
        <v>41.977</v>
      </c>
      <c r="AY31" s="8">
        <v>40.259</v>
      </c>
      <c r="AZ31" s="8">
        <v>38.556</v>
      </c>
      <c r="BA31" s="8">
        <v>36.875</v>
      </c>
      <c r="BB31" s="8">
        <v>35.217</v>
      </c>
      <c r="BC31" s="8">
        <v>33.59</v>
      </c>
      <c r="BD31" s="8">
        <v>32</v>
      </c>
      <c r="BE31" s="8">
        <v>30.435</v>
      </c>
      <c r="BF31" s="8">
        <v>28.897</v>
      </c>
      <c r="BG31" s="8">
        <v>27.43</v>
      </c>
      <c r="BH31" s="8">
        <v>26.061</v>
      </c>
      <c r="BI31" s="8">
        <v>24.763</v>
      </c>
      <c r="BJ31" s="8">
        <v>23.497</v>
      </c>
      <c r="BK31" s="8">
        <v>22.27</v>
      </c>
      <c r="BL31" s="8">
        <v>21.065</v>
      </c>
      <c r="BM31" s="8">
        <v>19.867</v>
      </c>
      <c r="BN31" s="8">
        <v>18.69</v>
      </c>
      <c r="BO31" s="8">
        <v>17.553</v>
      </c>
      <c r="BP31" s="8">
        <v>16.453</v>
      </c>
      <c r="BQ31" s="8">
        <v>15.382</v>
      </c>
      <c r="BR31" s="8">
        <v>14.343</v>
      </c>
      <c r="BS31" s="8">
        <v>13.332</v>
      </c>
      <c r="BT31" s="8">
        <v>12.356</v>
      </c>
      <c r="BU31" s="8">
        <v>11.414</v>
      </c>
      <c r="BV31" s="8">
        <v>10.514</v>
      </c>
      <c r="BW31" s="8">
        <v>9.665</v>
      </c>
      <c r="BX31" s="8">
        <v>8.86</v>
      </c>
      <c r="BY31" s="8">
        <v>8.092</v>
      </c>
      <c r="BZ31" s="8">
        <v>7.364</v>
      </c>
      <c r="CA31" s="8">
        <v>6.658</v>
      </c>
      <c r="CB31" s="8">
        <v>5.965</v>
      </c>
      <c r="CC31" s="8">
        <v>5.298</v>
      </c>
      <c r="CD31" s="8">
        <v>32.186</v>
      </c>
      <c r="CE31" s="9" t="s">
        <v>19</v>
      </c>
      <c r="CF31" s="9" t="s">
        <v>19</v>
      </c>
      <c r="CG31" s="9" t="s">
        <v>19</v>
      </c>
      <c r="CH31" s="9" t="s">
        <v>19</v>
      </c>
      <c r="CI31" s="9" t="s">
        <v>19</v>
      </c>
      <c r="CJ31" s="9" t="s">
        <v>19</v>
      </c>
      <c r="CK31" s="9" t="s">
        <v>19</v>
      </c>
      <c r="CL31" s="9" t="s">
        <v>19</v>
      </c>
      <c r="CM31" s="9" t="s">
        <v>19</v>
      </c>
      <c r="CN31" s="9" t="s">
        <v>19</v>
      </c>
      <c r="CO31" s="9" t="s">
        <v>19</v>
      </c>
      <c r="CP31" s="9" t="s">
        <v>19</v>
      </c>
      <c r="CQ31" s="9" t="s">
        <v>19</v>
      </c>
      <c r="CR31" s="9" t="s">
        <v>19</v>
      </c>
      <c r="CS31" s="9" t="s">
        <v>19</v>
      </c>
      <c r="CT31" s="9" t="s">
        <v>19</v>
      </c>
      <c r="CU31" s="9" t="s">
        <v>19</v>
      </c>
      <c r="CV31" s="9" t="s">
        <v>19</v>
      </c>
      <c r="CW31" s="9" t="s">
        <v>19</v>
      </c>
      <c r="CX31" s="9" t="s">
        <v>19</v>
      </c>
      <c r="CY31" s="14">
        <f t="shared" si="0"/>
        <v>5556.609999999998</v>
      </c>
      <c r="CZ31" s="14">
        <f t="shared" si="1"/>
        <v>2977.747999999999</v>
      </c>
      <c r="DA31" s="14">
        <f t="shared" si="2"/>
        <v>195.43499999999997</v>
      </c>
      <c r="DB31" s="16">
        <f t="shared" si="3"/>
        <v>53.58929275223563</v>
      </c>
      <c r="DC31" s="16">
        <f t="shared" si="4"/>
        <v>3.5171624425684014</v>
      </c>
      <c r="DD31" s="16">
        <f t="shared" si="5"/>
        <v>42.89354480519597</v>
      </c>
    </row>
    <row r="32" spans="1:108" ht="14.25">
      <c r="A32" s="11">
        <v>1979</v>
      </c>
      <c r="B32" s="8">
        <v>228.345</v>
      </c>
      <c r="C32" s="8">
        <v>215.591</v>
      </c>
      <c r="D32" s="8">
        <v>204.033</v>
      </c>
      <c r="E32" s="8">
        <v>193.582</v>
      </c>
      <c r="F32" s="8">
        <v>184.146</v>
      </c>
      <c r="G32" s="8">
        <v>175.639</v>
      </c>
      <c r="H32" s="8">
        <v>167.97</v>
      </c>
      <c r="I32" s="8">
        <v>161.047</v>
      </c>
      <c r="J32" s="8">
        <v>154.786</v>
      </c>
      <c r="K32" s="8">
        <v>149.093</v>
      </c>
      <c r="L32" s="8">
        <v>143.944</v>
      </c>
      <c r="M32" s="8">
        <v>139.313</v>
      </c>
      <c r="N32" s="8">
        <v>134.792</v>
      </c>
      <c r="O32" s="8">
        <v>130.168</v>
      </c>
      <c r="P32" s="8">
        <v>125.537</v>
      </c>
      <c r="Q32" s="8">
        <v>121.238</v>
      </c>
      <c r="R32" s="8">
        <v>117.222</v>
      </c>
      <c r="S32" s="8">
        <v>113.183</v>
      </c>
      <c r="T32" s="8">
        <v>109.003</v>
      </c>
      <c r="U32" s="8">
        <v>104.789</v>
      </c>
      <c r="V32" s="8">
        <v>100.786</v>
      </c>
      <c r="W32" s="8">
        <v>96.973</v>
      </c>
      <c r="X32" s="8">
        <v>93.295</v>
      </c>
      <c r="Y32" s="8">
        <v>89.763</v>
      </c>
      <c r="Z32" s="8">
        <v>86.409</v>
      </c>
      <c r="AA32" s="8">
        <v>83.199</v>
      </c>
      <c r="AB32" s="8">
        <v>80.071</v>
      </c>
      <c r="AC32" s="8">
        <v>77.448</v>
      </c>
      <c r="AD32" s="8">
        <v>75.513</v>
      </c>
      <c r="AE32" s="8">
        <v>74.046</v>
      </c>
      <c r="AF32" s="8">
        <v>72.649</v>
      </c>
      <c r="AG32" s="8">
        <v>71.404</v>
      </c>
      <c r="AH32" s="8">
        <v>70.026</v>
      </c>
      <c r="AI32" s="8">
        <v>68.332</v>
      </c>
      <c r="AJ32" s="8">
        <v>66.448</v>
      </c>
      <c r="AK32" s="8">
        <v>64.683</v>
      </c>
      <c r="AL32" s="8">
        <v>62.964</v>
      </c>
      <c r="AM32" s="8">
        <v>61.286</v>
      </c>
      <c r="AN32" s="8">
        <v>59.675</v>
      </c>
      <c r="AO32" s="8">
        <v>58.102</v>
      </c>
      <c r="AP32" s="8">
        <v>56.52</v>
      </c>
      <c r="AQ32" s="8">
        <v>54.944</v>
      </c>
      <c r="AR32" s="8">
        <v>53.329</v>
      </c>
      <c r="AS32" s="8">
        <v>51.647</v>
      </c>
      <c r="AT32" s="8">
        <v>49.925</v>
      </c>
      <c r="AU32" s="8">
        <v>48.211</v>
      </c>
      <c r="AV32" s="8">
        <v>46.503</v>
      </c>
      <c r="AW32" s="8">
        <v>44.79</v>
      </c>
      <c r="AX32" s="8">
        <v>43.075</v>
      </c>
      <c r="AY32" s="8">
        <v>41.362</v>
      </c>
      <c r="AZ32" s="8">
        <v>39.66</v>
      </c>
      <c r="BA32" s="8">
        <v>37.979</v>
      </c>
      <c r="BB32" s="8">
        <v>36.304</v>
      </c>
      <c r="BC32" s="8">
        <v>34.632</v>
      </c>
      <c r="BD32" s="8">
        <v>32.98</v>
      </c>
      <c r="BE32" s="8">
        <v>31.354</v>
      </c>
      <c r="BF32" s="8">
        <v>29.75</v>
      </c>
      <c r="BG32" s="8">
        <v>28.227</v>
      </c>
      <c r="BH32" s="8">
        <v>26.812</v>
      </c>
      <c r="BI32" s="8">
        <v>25.482</v>
      </c>
      <c r="BJ32" s="8">
        <v>24.178</v>
      </c>
      <c r="BK32" s="8">
        <v>22.913</v>
      </c>
      <c r="BL32" s="8">
        <v>21.674</v>
      </c>
      <c r="BM32" s="8">
        <v>20.447</v>
      </c>
      <c r="BN32" s="8">
        <v>19.244</v>
      </c>
      <c r="BO32" s="8">
        <v>18.08</v>
      </c>
      <c r="BP32" s="8">
        <v>16.959</v>
      </c>
      <c r="BQ32" s="8">
        <v>15.863</v>
      </c>
      <c r="BR32" s="8">
        <v>14.788</v>
      </c>
      <c r="BS32" s="8">
        <v>13.743</v>
      </c>
      <c r="BT32" s="8">
        <v>12.734</v>
      </c>
      <c r="BU32" s="8">
        <v>11.758</v>
      </c>
      <c r="BV32" s="8">
        <v>10.83</v>
      </c>
      <c r="BW32" s="8">
        <v>9.955</v>
      </c>
      <c r="BX32" s="8">
        <v>9.125</v>
      </c>
      <c r="BY32" s="8">
        <v>8.336</v>
      </c>
      <c r="BZ32" s="8">
        <v>7.583</v>
      </c>
      <c r="CA32" s="8">
        <v>6.859</v>
      </c>
      <c r="CB32" s="8">
        <v>6.15</v>
      </c>
      <c r="CC32" s="8">
        <v>5.465</v>
      </c>
      <c r="CD32" s="8">
        <v>33.193</v>
      </c>
      <c r="CE32" s="9" t="s">
        <v>19</v>
      </c>
      <c r="CF32" s="9" t="s">
        <v>19</v>
      </c>
      <c r="CG32" s="9" t="s">
        <v>19</v>
      </c>
      <c r="CH32" s="9" t="s">
        <v>19</v>
      </c>
      <c r="CI32" s="9" t="s">
        <v>19</v>
      </c>
      <c r="CJ32" s="9" t="s">
        <v>19</v>
      </c>
      <c r="CK32" s="9" t="s">
        <v>19</v>
      </c>
      <c r="CL32" s="9" t="s">
        <v>19</v>
      </c>
      <c r="CM32" s="9" t="s">
        <v>19</v>
      </c>
      <c r="CN32" s="9" t="s">
        <v>19</v>
      </c>
      <c r="CO32" s="9" t="s">
        <v>19</v>
      </c>
      <c r="CP32" s="9" t="s">
        <v>19</v>
      </c>
      <c r="CQ32" s="9" t="s">
        <v>19</v>
      </c>
      <c r="CR32" s="9" t="s">
        <v>19</v>
      </c>
      <c r="CS32" s="9" t="s">
        <v>19</v>
      </c>
      <c r="CT32" s="9" t="s">
        <v>19</v>
      </c>
      <c r="CU32" s="9" t="s">
        <v>19</v>
      </c>
      <c r="CV32" s="9" t="s">
        <v>19</v>
      </c>
      <c r="CW32" s="9" t="s">
        <v>19</v>
      </c>
      <c r="CX32" s="9" t="s">
        <v>19</v>
      </c>
      <c r="CY32" s="14">
        <f t="shared" si="0"/>
        <v>5709.856000000001</v>
      </c>
      <c r="CZ32" s="14">
        <f t="shared" si="1"/>
        <v>3073.4210000000007</v>
      </c>
      <c r="DA32" s="14">
        <f t="shared" si="2"/>
        <v>201.421</v>
      </c>
      <c r="DB32" s="16">
        <f t="shared" si="3"/>
        <v>53.82659387557235</v>
      </c>
      <c r="DC32" s="16">
        <f t="shared" si="4"/>
        <v>3.5276020971457065</v>
      </c>
      <c r="DD32" s="16">
        <f t="shared" si="5"/>
        <v>42.64580402728194</v>
      </c>
    </row>
    <row r="33" spans="1:108" ht="14.25">
      <c r="A33" s="11">
        <v>1980</v>
      </c>
      <c r="B33" s="8">
        <v>235.312</v>
      </c>
      <c r="C33" s="8">
        <v>222.372</v>
      </c>
      <c r="D33" s="8">
        <v>210.614</v>
      </c>
      <c r="E33" s="8">
        <v>199.95</v>
      </c>
      <c r="F33" s="8">
        <v>190.292</v>
      </c>
      <c r="G33" s="8">
        <v>181.556</v>
      </c>
      <c r="H33" s="8">
        <v>173.65</v>
      </c>
      <c r="I33" s="8">
        <v>166.494</v>
      </c>
      <c r="J33" s="8">
        <v>159.997</v>
      </c>
      <c r="K33" s="8">
        <v>154.071</v>
      </c>
      <c r="L33" s="8">
        <v>148.694</v>
      </c>
      <c r="M33" s="8">
        <v>143.832</v>
      </c>
      <c r="N33" s="8">
        <v>139.106</v>
      </c>
      <c r="O33" s="8">
        <v>134.31</v>
      </c>
      <c r="P33" s="8">
        <v>129.532</v>
      </c>
      <c r="Q33" s="8">
        <v>125.082</v>
      </c>
      <c r="R33" s="8">
        <v>120.906</v>
      </c>
      <c r="S33" s="8">
        <v>116.735</v>
      </c>
      <c r="T33" s="8">
        <v>112.474</v>
      </c>
      <c r="U33" s="8">
        <v>108.2</v>
      </c>
      <c r="V33" s="8">
        <v>104.134</v>
      </c>
      <c r="W33" s="8">
        <v>100.277</v>
      </c>
      <c r="X33" s="8">
        <v>96.454</v>
      </c>
      <c r="Y33" s="8">
        <v>92.613</v>
      </c>
      <c r="Z33" s="8">
        <v>88.852</v>
      </c>
      <c r="AA33" s="8">
        <v>85.26</v>
      </c>
      <c r="AB33" s="8">
        <v>81.748</v>
      </c>
      <c r="AC33" s="8">
        <v>78.813</v>
      </c>
      <c r="AD33" s="8">
        <v>76.691</v>
      </c>
      <c r="AE33" s="8">
        <v>75.128</v>
      </c>
      <c r="AF33" s="8">
        <v>73.627</v>
      </c>
      <c r="AG33" s="8">
        <v>72.288</v>
      </c>
      <c r="AH33" s="8">
        <v>70.853</v>
      </c>
      <c r="AI33" s="8">
        <v>69.142</v>
      </c>
      <c r="AJ33" s="8">
        <v>67.276</v>
      </c>
      <c r="AK33" s="8">
        <v>65.542</v>
      </c>
      <c r="AL33" s="8">
        <v>63.871</v>
      </c>
      <c r="AM33" s="8">
        <v>62.235</v>
      </c>
      <c r="AN33" s="8">
        <v>60.639</v>
      </c>
      <c r="AO33" s="8">
        <v>59.069</v>
      </c>
      <c r="AP33" s="8">
        <v>57.501</v>
      </c>
      <c r="AQ33" s="8">
        <v>55.94</v>
      </c>
      <c r="AR33" s="8">
        <v>54.343</v>
      </c>
      <c r="AS33" s="8">
        <v>52.681</v>
      </c>
      <c r="AT33" s="8">
        <v>50.979</v>
      </c>
      <c r="AU33" s="8">
        <v>49.283</v>
      </c>
      <c r="AV33" s="8">
        <v>47.591</v>
      </c>
      <c r="AW33" s="8">
        <v>45.889</v>
      </c>
      <c r="AX33" s="8">
        <v>44.182</v>
      </c>
      <c r="AY33" s="8">
        <v>42.473</v>
      </c>
      <c r="AZ33" s="8">
        <v>40.773</v>
      </c>
      <c r="BA33" s="8">
        <v>39.089</v>
      </c>
      <c r="BB33" s="8">
        <v>37.399</v>
      </c>
      <c r="BC33" s="8">
        <v>35.694</v>
      </c>
      <c r="BD33" s="8">
        <v>33.993</v>
      </c>
      <c r="BE33" s="8">
        <v>32.319</v>
      </c>
      <c r="BF33" s="8">
        <v>30.665</v>
      </c>
      <c r="BG33" s="8">
        <v>29.089</v>
      </c>
      <c r="BH33" s="8">
        <v>27.629</v>
      </c>
      <c r="BI33" s="8">
        <v>26.254</v>
      </c>
      <c r="BJ33" s="8">
        <v>24.905</v>
      </c>
      <c r="BK33" s="8">
        <v>23.59</v>
      </c>
      <c r="BL33" s="8">
        <v>22.311</v>
      </c>
      <c r="BM33" s="8">
        <v>21.05</v>
      </c>
      <c r="BN33" s="8">
        <v>19.819</v>
      </c>
      <c r="BO33" s="8">
        <v>18.63</v>
      </c>
      <c r="BP33" s="8">
        <v>17.481</v>
      </c>
      <c r="BQ33" s="8">
        <v>16.358</v>
      </c>
      <c r="BR33" s="8">
        <v>15.254</v>
      </c>
      <c r="BS33" s="8">
        <v>14.175</v>
      </c>
      <c r="BT33" s="8">
        <v>13.133</v>
      </c>
      <c r="BU33" s="8">
        <v>12.126</v>
      </c>
      <c r="BV33" s="8">
        <v>11.168</v>
      </c>
      <c r="BW33" s="8">
        <v>10.263</v>
      </c>
      <c r="BX33" s="8">
        <v>9.411</v>
      </c>
      <c r="BY33" s="8">
        <v>8.593</v>
      </c>
      <c r="BZ33" s="8">
        <v>7.818</v>
      </c>
      <c r="CA33" s="8">
        <v>7.07</v>
      </c>
      <c r="CB33" s="8">
        <v>6.341</v>
      </c>
      <c r="CC33" s="8">
        <v>5.641</v>
      </c>
      <c r="CD33" s="8">
        <v>34.243</v>
      </c>
      <c r="CE33" s="9" t="s">
        <v>19</v>
      </c>
      <c r="CF33" s="9" t="s">
        <v>19</v>
      </c>
      <c r="CG33" s="9" t="s">
        <v>19</v>
      </c>
      <c r="CH33" s="9" t="s">
        <v>19</v>
      </c>
      <c r="CI33" s="9" t="s">
        <v>19</v>
      </c>
      <c r="CJ33" s="9" t="s">
        <v>19</v>
      </c>
      <c r="CK33" s="9" t="s">
        <v>19</v>
      </c>
      <c r="CL33" s="9" t="s">
        <v>19</v>
      </c>
      <c r="CM33" s="9" t="s">
        <v>19</v>
      </c>
      <c r="CN33" s="9" t="s">
        <v>19</v>
      </c>
      <c r="CO33" s="9" t="s">
        <v>19</v>
      </c>
      <c r="CP33" s="9" t="s">
        <v>19</v>
      </c>
      <c r="CQ33" s="9" t="s">
        <v>19</v>
      </c>
      <c r="CR33" s="9" t="s">
        <v>19</v>
      </c>
      <c r="CS33" s="9" t="s">
        <v>19</v>
      </c>
      <c r="CT33" s="9" t="s">
        <v>19</v>
      </c>
      <c r="CU33" s="9" t="s">
        <v>19</v>
      </c>
      <c r="CV33" s="9" t="s">
        <v>19</v>
      </c>
      <c r="CW33" s="9" t="s">
        <v>19</v>
      </c>
      <c r="CX33" s="9" t="s">
        <v>19</v>
      </c>
      <c r="CY33" s="14">
        <f t="shared" si="0"/>
        <v>5870.837000000001</v>
      </c>
      <c r="CZ33" s="14">
        <f t="shared" si="1"/>
        <v>3173.1789999999996</v>
      </c>
      <c r="DA33" s="14">
        <f t="shared" si="2"/>
        <v>207.705</v>
      </c>
      <c r="DB33" s="16">
        <f t="shared" si="3"/>
        <v>54.049856945440645</v>
      </c>
      <c r="DC33" s="16">
        <f t="shared" si="4"/>
        <v>3.5379112041434633</v>
      </c>
      <c r="DD33" s="16">
        <f t="shared" si="5"/>
        <v>42.41223185041589</v>
      </c>
    </row>
    <row r="34" spans="1:108" ht="14.25">
      <c r="A34" s="11">
        <v>1981</v>
      </c>
      <c r="B34" s="8">
        <v>242.581</v>
      </c>
      <c r="C34" s="8">
        <v>229.421</v>
      </c>
      <c r="D34" s="8">
        <v>217.436</v>
      </c>
      <c r="E34" s="8">
        <v>206.539</v>
      </c>
      <c r="F34" s="8">
        <v>196.649</v>
      </c>
      <c r="G34" s="8">
        <v>187.676</v>
      </c>
      <c r="H34" s="8">
        <v>179.537</v>
      </c>
      <c r="I34" s="8">
        <v>172.147</v>
      </c>
      <c r="J34" s="8">
        <v>165.42</v>
      </c>
      <c r="K34" s="8">
        <v>159.27</v>
      </c>
      <c r="L34" s="8">
        <v>153.671</v>
      </c>
      <c r="M34" s="8">
        <v>148.592</v>
      </c>
      <c r="N34" s="8">
        <v>143.661</v>
      </c>
      <c r="O34" s="8">
        <v>138.676</v>
      </c>
      <c r="P34" s="8">
        <v>133.723</v>
      </c>
      <c r="Q34" s="8">
        <v>129.097</v>
      </c>
      <c r="R34" s="8">
        <v>124.741</v>
      </c>
      <c r="S34" s="8">
        <v>120.424</v>
      </c>
      <c r="T34" s="8">
        <v>116.064</v>
      </c>
      <c r="U34" s="8">
        <v>111.72</v>
      </c>
      <c r="V34" s="8">
        <v>107.575</v>
      </c>
      <c r="W34" s="8">
        <v>103.648</v>
      </c>
      <c r="X34" s="8">
        <v>99.696</v>
      </c>
      <c r="Y34" s="8">
        <v>95.644</v>
      </c>
      <c r="Z34" s="8">
        <v>91.613</v>
      </c>
      <c r="AA34" s="8">
        <v>87.766</v>
      </c>
      <c r="AB34" s="8">
        <v>84.011</v>
      </c>
      <c r="AC34" s="8">
        <v>80.814</v>
      </c>
      <c r="AD34" s="8">
        <v>78.406</v>
      </c>
      <c r="AE34" s="8">
        <v>76.548</v>
      </c>
      <c r="AF34" s="8">
        <v>74.765</v>
      </c>
      <c r="AG34" s="8">
        <v>73.136</v>
      </c>
      <c r="AH34" s="8">
        <v>71.522</v>
      </c>
      <c r="AI34" s="8">
        <v>69.801</v>
      </c>
      <c r="AJ34" s="8">
        <v>68.03</v>
      </c>
      <c r="AK34" s="8">
        <v>66.389</v>
      </c>
      <c r="AL34" s="8">
        <v>64.839</v>
      </c>
      <c r="AM34" s="8">
        <v>63.283</v>
      </c>
      <c r="AN34" s="8">
        <v>61.695</v>
      </c>
      <c r="AO34" s="8">
        <v>60.086</v>
      </c>
      <c r="AP34" s="8">
        <v>58.498</v>
      </c>
      <c r="AQ34" s="8">
        <v>56.927</v>
      </c>
      <c r="AR34" s="8">
        <v>55.328</v>
      </c>
      <c r="AS34" s="8">
        <v>53.689</v>
      </c>
      <c r="AT34" s="8">
        <v>52.02</v>
      </c>
      <c r="AU34" s="8">
        <v>50.352</v>
      </c>
      <c r="AV34" s="8">
        <v>48.684</v>
      </c>
      <c r="AW34" s="8">
        <v>47.001</v>
      </c>
      <c r="AX34" s="8">
        <v>45.302</v>
      </c>
      <c r="AY34" s="8">
        <v>43.593</v>
      </c>
      <c r="AZ34" s="8">
        <v>41.891</v>
      </c>
      <c r="BA34" s="8">
        <v>40.203</v>
      </c>
      <c r="BB34" s="8">
        <v>38.498</v>
      </c>
      <c r="BC34" s="8">
        <v>36.771</v>
      </c>
      <c r="BD34" s="8">
        <v>35.039</v>
      </c>
      <c r="BE34" s="8">
        <v>33.332</v>
      </c>
      <c r="BF34" s="8">
        <v>31.642</v>
      </c>
      <c r="BG34" s="8">
        <v>30.027</v>
      </c>
      <c r="BH34" s="8">
        <v>28.514</v>
      </c>
      <c r="BI34" s="8">
        <v>27.083</v>
      </c>
      <c r="BJ34" s="8">
        <v>25.677</v>
      </c>
      <c r="BK34" s="8">
        <v>24.303</v>
      </c>
      <c r="BL34" s="8">
        <v>22.972</v>
      </c>
      <c r="BM34" s="8">
        <v>21.676</v>
      </c>
      <c r="BN34" s="8">
        <v>20.417</v>
      </c>
      <c r="BO34" s="8">
        <v>19.201</v>
      </c>
      <c r="BP34" s="8">
        <v>18.024</v>
      </c>
      <c r="BQ34" s="8">
        <v>16.874</v>
      </c>
      <c r="BR34" s="8">
        <v>15.737</v>
      </c>
      <c r="BS34" s="8">
        <v>14.626</v>
      </c>
      <c r="BT34" s="8">
        <v>13.555</v>
      </c>
      <c r="BU34" s="8">
        <v>12.518</v>
      </c>
      <c r="BV34" s="8">
        <v>11.532</v>
      </c>
      <c r="BW34" s="8">
        <v>10.598</v>
      </c>
      <c r="BX34" s="8">
        <v>9.716</v>
      </c>
      <c r="BY34" s="8">
        <v>8.87</v>
      </c>
      <c r="BZ34" s="8">
        <v>8.067</v>
      </c>
      <c r="CA34" s="8">
        <v>7.292</v>
      </c>
      <c r="CB34" s="8">
        <v>6.542</v>
      </c>
      <c r="CC34" s="8">
        <v>5.821</v>
      </c>
      <c r="CD34" s="8">
        <v>35.34</v>
      </c>
      <c r="CE34" s="9" t="s">
        <v>19</v>
      </c>
      <c r="CF34" s="9" t="s">
        <v>19</v>
      </c>
      <c r="CG34" s="9" t="s">
        <v>19</v>
      </c>
      <c r="CH34" s="9" t="s">
        <v>19</v>
      </c>
      <c r="CI34" s="9" t="s">
        <v>19</v>
      </c>
      <c r="CJ34" s="9" t="s">
        <v>19</v>
      </c>
      <c r="CK34" s="9" t="s">
        <v>19</v>
      </c>
      <c r="CL34" s="9" t="s">
        <v>19</v>
      </c>
      <c r="CM34" s="9" t="s">
        <v>19</v>
      </c>
      <c r="CN34" s="9" t="s">
        <v>19</v>
      </c>
      <c r="CO34" s="9" t="s">
        <v>19</v>
      </c>
      <c r="CP34" s="9" t="s">
        <v>19</v>
      </c>
      <c r="CQ34" s="9" t="s">
        <v>19</v>
      </c>
      <c r="CR34" s="9" t="s">
        <v>19</v>
      </c>
      <c r="CS34" s="9" t="s">
        <v>19</v>
      </c>
      <c r="CT34" s="9" t="s">
        <v>19</v>
      </c>
      <c r="CU34" s="9" t="s">
        <v>19</v>
      </c>
      <c r="CV34" s="9" t="s">
        <v>19</v>
      </c>
      <c r="CW34" s="9" t="s">
        <v>19</v>
      </c>
      <c r="CX34" s="9" t="s">
        <v>19</v>
      </c>
      <c r="CY34" s="14">
        <f t="shared" si="0"/>
        <v>6040.064000000001</v>
      </c>
      <c r="CZ34" s="14">
        <f t="shared" si="1"/>
        <v>3277.0449999999996</v>
      </c>
      <c r="DA34" s="14">
        <f t="shared" si="2"/>
        <v>214.31300000000002</v>
      </c>
      <c r="DB34" s="16">
        <f t="shared" si="3"/>
        <v>54.255137031660574</v>
      </c>
      <c r="DC34" s="16">
        <f t="shared" si="4"/>
        <v>3.548190880096634</v>
      </c>
      <c r="DD34" s="16">
        <f t="shared" si="5"/>
        <v>42.19667208824279</v>
      </c>
    </row>
    <row r="35" spans="1:108" ht="14.25">
      <c r="A35" s="11">
        <v>1982</v>
      </c>
      <c r="B35" s="8">
        <v>250.087</v>
      </c>
      <c r="C35" s="8">
        <v>236.686</v>
      </c>
      <c r="D35" s="8">
        <v>224.461</v>
      </c>
      <c r="E35" s="8">
        <v>213.33</v>
      </c>
      <c r="F35" s="8">
        <v>203.203</v>
      </c>
      <c r="G35" s="8">
        <v>193.998</v>
      </c>
      <c r="H35" s="8">
        <v>185.63</v>
      </c>
      <c r="I35" s="8">
        <v>178.012</v>
      </c>
      <c r="J35" s="8">
        <v>171.061</v>
      </c>
      <c r="K35" s="8">
        <v>164.691</v>
      </c>
      <c r="L35" s="8">
        <v>158.877</v>
      </c>
      <c r="M35" s="8">
        <v>153.593</v>
      </c>
      <c r="N35" s="8">
        <v>148.457</v>
      </c>
      <c r="O35" s="8">
        <v>143.262</v>
      </c>
      <c r="P35" s="8">
        <v>138.103</v>
      </c>
      <c r="Q35" s="8">
        <v>133.275</v>
      </c>
      <c r="R35" s="8">
        <v>128.716</v>
      </c>
      <c r="S35" s="8">
        <v>124.233</v>
      </c>
      <c r="T35" s="8">
        <v>119.766</v>
      </c>
      <c r="U35" s="8">
        <v>115.346</v>
      </c>
      <c r="V35" s="8">
        <v>111.118</v>
      </c>
      <c r="W35" s="8">
        <v>107.102</v>
      </c>
      <c r="X35" s="8">
        <v>103.048</v>
      </c>
      <c r="Y35" s="8">
        <v>98.859</v>
      </c>
      <c r="Z35" s="8">
        <v>94.669</v>
      </c>
      <c r="AA35" s="8">
        <v>90.669</v>
      </c>
      <c r="AB35" s="8">
        <v>86.792</v>
      </c>
      <c r="AC35" s="8">
        <v>83.372</v>
      </c>
      <c r="AD35" s="8">
        <v>80.59</v>
      </c>
      <c r="AE35" s="8">
        <v>78.281</v>
      </c>
      <c r="AF35" s="8">
        <v>76.066</v>
      </c>
      <c r="AG35" s="8">
        <v>73.986</v>
      </c>
      <c r="AH35" s="8">
        <v>72.089</v>
      </c>
      <c r="AI35" s="8">
        <v>70.353</v>
      </c>
      <c r="AJ35" s="8">
        <v>68.741</v>
      </c>
      <c r="AK35" s="8">
        <v>67.244</v>
      </c>
      <c r="AL35" s="8">
        <v>65.862</v>
      </c>
      <c r="AM35" s="8">
        <v>64.42</v>
      </c>
      <c r="AN35" s="8">
        <v>62.826</v>
      </c>
      <c r="AO35" s="8">
        <v>61.14</v>
      </c>
      <c r="AP35" s="8">
        <v>59.508</v>
      </c>
      <c r="AQ35" s="8">
        <v>57.901</v>
      </c>
      <c r="AR35" s="8">
        <v>56.287</v>
      </c>
      <c r="AS35" s="8">
        <v>54.668</v>
      </c>
      <c r="AT35" s="8">
        <v>53.044</v>
      </c>
      <c r="AU35" s="8">
        <v>51.41</v>
      </c>
      <c r="AV35" s="8">
        <v>49.775</v>
      </c>
      <c r="AW35" s="8">
        <v>48.118</v>
      </c>
      <c r="AX35" s="8">
        <v>46.427</v>
      </c>
      <c r="AY35" s="8">
        <v>44.716</v>
      </c>
      <c r="AZ35" s="8">
        <v>43.01</v>
      </c>
      <c r="BA35" s="8">
        <v>41.316</v>
      </c>
      <c r="BB35" s="8">
        <v>39.602</v>
      </c>
      <c r="BC35" s="8">
        <v>37.862</v>
      </c>
      <c r="BD35" s="8">
        <v>36.115</v>
      </c>
      <c r="BE35" s="8">
        <v>34.388</v>
      </c>
      <c r="BF35" s="8">
        <v>32.677</v>
      </c>
      <c r="BG35" s="8">
        <v>31.026</v>
      </c>
      <c r="BH35" s="8">
        <v>29.462</v>
      </c>
      <c r="BI35" s="8">
        <v>27.963</v>
      </c>
      <c r="BJ35" s="8">
        <v>26.492</v>
      </c>
      <c r="BK35" s="8">
        <v>25.05</v>
      </c>
      <c r="BL35" s="8">
        <v>23.66</v>
      </c>
      <c r="BM35" s="8">
        <v>22.326</v>
      </c>
      <c r="BN35" s="8">
        <v>21.04</v>
      </c>
      <c r="BO35" s="8">
        <v>19.793</v>
      </c>
      <c r="BP35" s="8">
        <v>18.59</v>
      </c>
      <c r="BQ35" s="8">
        <v>17.408</v>
      </c>
      <c r="BR35" s="8">
        <v>16.244</v>
      </c>
      <c r="BS35" s="8">
        <v>15.1</v>
      </c>
      <c r="BT35" s="8">
        <v>14.001</v>
      </c>
      <c r="BU35" s="8">
        <v>12.936</v>
      </c>
      <c r="BV35" s="8">
        <v>11.92</v>
      </c>
      <c r="BW35" s="8">
        <v>10.957</v>
      </c>
      <c r="BX35" s="8">
        <v>10.039</v>
      </c>
      <c r="BY35" s="8">
        <v>9.163</v>
      </c>
      <c r="BZ35" s="8">
        <v>8.328</v>
      </c>
      <c r="CA35" s="8">
        <v>7.526</v>
      </c>
      <c r="CB35" s="8">
        <v>6.752</v>
      </c>
      <c r="CC35" s="8">
        <v>6.009</v>
      </c>
      <c r="CD35" s="8">
        <v>36.492</v>
      </c>
      <c r="CE35" s="9" t="s">
        <v>19</v>
      </c>
      <c r="CF35" s="9" t="s">
        <v>19</v>
      </c>
      <c r="CG35" s="9" t="s">
        <v>19</v>
      </c>
      <c r="CH35" s="9" t="s">
        <v>19</v>
      </c>
      <c r="CI35" s="9" t="s">
        <v>19</v>
      </c>
      <c r="CJ35" s="9" t="s">
        <v>19</v>
      </c>
      <c r="CK35" s="9" t="s">
        <v>19</v>
      </c>
      <c r="CL35" s="9" t="s">
        <v>19</v>
      </c>
      <c r="CM35" s="9" t="s">
        <v>19</v>
      </c>
      <c r="CN35" s="9" t="s">
        <v>19</v>
      </c>
      <c r="CO35" s="9" t="s">
        <v>19</v>
      </c>
      <c r="CP35" s="9" t="s">
        <v>19</v>
      </c>
      <c r="CQ35" s="9" t="s">
        <v>19</v>
      </c>
      <c r="CR35" s="9" t="s">
        <v>19</v>
      </c>
      <c r="CS35" s="9" t="s">
        <v>19</v>
      </c>
      <c r="CT35" s="9" t="s">
        <v>19</v>
      </c>
      <c r="CU35" s="9" t="s">
        <v>19</v>
      </c>
      <c r="CV35" s="9" t="s">
        <v>19</v>
      </c>
      <c r="CW35" s="9" t="s">
        <v>19</v>
      </c>
      <c r="CX35" s="9" t="s">
        <v>19</v>
      </c>
      <c r="CY35" s="14">
        <f aca="true" t="shared" si="6" ref="CY35:CY66">SUM(B35:CX35)</f>
        <v>6217.115</v>
      </c>
      <c r="CZ35" s="14">
        <f aca="true" t="shared" si="7" ref="CZ35:CZ66">SUM(B35:U35)</f>
        <v>3384.7870000000003</v>
      </c>
      <c r="DA35" s="14">
        <f aca="true" t="shared" si="8" ref="DA35:DA66">SUM(BO35:CX35)</f>
        <v>221.258</v>
      </c>
      <c r="DB35" s="16">
        <f aca="true" t="shared" si="9" ref="DB35:DB66">CZ35/$CY35*100</f>
        <v>54.4430495495097</v>
      </c>
      <c r="DC35" s="16">
        <f aca="true" t="shared" si="10" ref="DC35:DC66">DA35/$CY35*100</f>
        <v>3.5588532623250497</v>
      </c>
      <c r="DD35" s="16">
        <f aca="true" t="shared" si="11" ref="DD35:DD66">100-DB35-DC35</f>
        <v>41.99809718816525</v>
      </c>
    </row>
    <row r="36" spans="1:108" ht="14.25">
      <c r="A36" s="11">
        <v>1983</v>
      </c>
      <c r="B36" s="8">
        <v>257.742</v>
      </c>
      <c r="C36" s="8">
        <v>244.119</v>
      </c>
      <c r="D36" s="8">
        <v>231.674</v>
      </c>
      <c r="E36" s="8">
        <v>220.318</v>
      </c>
      <c r="F36" s="8">
        <v>209.969</v>
      </c>
      <c r="G36" s="8">
        <v>200.542</v>
      </c>
      <c r="H36" s="8">
        <v>191.949</v>
      </c>
      <c r="I36" s="8">
        <v>184.112</v>
      </c>
      <c r="J36" s="8">
        <v>176.939</v>
      </c>
      <c r="K36" s="8">
        <v>170.35</v>
      </c>
      <c r="L36" s="8">
        <v>164.323</v>
      </c>
      <c r="M36" s="8">
        <v>158.832</v>
      </c>
      <c r="N36" s="8">
        <v>153.484</v>
      </c>
      <c r="O36" s="8">
        <v>148.067</v>
      </c>
      <c r="P36" s="8">
        <v>142.682</v>
      </c>
      <c r="Q36" s="8">
        <v>137.637</v>
      </c>
      <c r="R36" s="8">
        <v>132.857</v>
      </c>
      <c r="S36" s="8">
        <v>128.195</v>
      </c>
      <c r="T36" s="8">
        <v>123.604</v>
      </c>
      <c r="U36" s="8">
        <v>119.099</v>
      </c>
      <c r="V36" s="8">
        <v>114.775</v>
      </c>
      <c r="W36" s="8">
        <v>110.652</v>
      </c>
      <c r="X36" s="8">
        <v>106.501</v>
      </c>
      <c r="Y36" s="8">
        <v>102.235</v>
      </c>
      <c r="Z36" s="8">
        <v>97.962</v>
      </c>
      <c r="AA36" s="8">
        <v>93.887</v>
      </c>
      <c r="AB36" s="8">
        <v>89.965</v>
      </c>
      <c r="AC36" s="8">
        <v>86.361</v>
      </c>
      <c r="AD36" s="8">
        <v>83.169</v>
      </c>
      <c r="AE36" s="8">
        <v>80.321</v>
      </c>
      <c r="AF36" s="8">
        <v>77.599</v>
      </c>
      <c r="AG36" s="8">
        <v>74.986</v>
      </c>
      <c r="AH36" s="8">
        <v>72.746</v>
      </c>
      <c r="AI36" s="8">
        <v>70.966</v>
      </c>
      <c r="AJ36" s="8">
        <v>69.507</v>
      </c>
      <c r="AK36" s="8">
        <v>68.142</v>
      </c>
      <c r="AL36" s="8">
        <v>66.918</v>
      </c>
      <c r="AM36" s="8">
        <v>65.576</v>
      </c>
      <c r="AN36" s="8">
        <v>63.97</v>
      </c>
      <c r="AO36" s="8">
        <v>62.199</v>
      </c>
      <c r="AP36" s="8">
        <v>60.519</v>
      </c>
      <c r="AQ36" s="8">
        <v>58.874</v>
      </c>
      <c r="AR36" s="8">
        <v>57.244</v>
      </c>
      <c r="AS36" s="8">
        <v>55.644</v>
      </c>
      <c r="AT36" s="8">
        <v>54.058</v>
      </c>
      <c r="AU36" s="8">
        <v>52.463</v>
      </c>
      <c r="AV36" s="8">
        <v>50.862</v>
      </c>
      <c r="AW36" s="8">
        <v>49.23</v>
      </c>
      <c r="AX36" s="8">
        <v>47.549</v>
      </c>
      <c r="AY36" s="8">
        <v>45.836</v>
      </c>
      <c r="AZ36" s="8">
        <v>44.129</v>
      </c>
      <c r="BA36" s="8">
        <v>42.429</v>
      </c>
      <c r="BB36" s="8">
        <v>40.711</v>
      </c>
      <c r="BC36" s="8">
        <v>38.965</v>
      </c>
      <c r="BD36" s="8">
        <v>37.212</v>
      </c>
      <c r="BE36" s="8">
        <v>35.476</v>
      </c>
      <c r="BF36" s="8">
        <v>33.756</v>
      </c>
      <c r="BG36" s="8">
        <v>32.077</v>
      </c>
      <c r="BH36" s="8">
        <v>30.459</v>
      </c>
      <c r="BI36" s="8">
        <v>28.893</v>
      </c>
      <c r="BJ36" s="8">
        <v>27.353</v>
      </c>
      <c r="BK36" s="8">
        <v>25.84</v>
      </c>
      <c r="BL36" s="8">
        <v>24.388</v>
      </c>
      <c r="BM36" s="8">
        <v>23.011</v>
      </c>
      <c r="BN36" s="8">
        <v>21.694</v>
      </c>
      <c r="BO36" s="8">
        <v>20.415</v>
      </c>
      <c r="BP36" s="8">
        <v>19.178</v>
      </c>
      <c r="BQ36" s="8">
        <v>17.967</v>
      </c>
      <c r="BR36" s="8">
        <v>16.77</v>
      </c>
      <c r="BS36" s="8">
        <v>15.596</v>
      </c>
      <c r="BT36" s="8">
        <v>14.466</v>
      </c>
      <c r="BU36" s="8">
        <v>13.379</v>
      </c>
      <c r="BV36" s="8">
        <v>12.333</v>
      </c>
      <c r="BW36" s="8">
        <v>11.336</v>
      </c>
      <c r="BX36" s="8">
        <v>10.385</v>
      </c>
      <c r="BY36" s="8">
        <v>9.473</v>
      </c>
      <c r="BZ36" s="8">
        <v>8.607</v>
      </c>
      <c r="CA36" s="8">
        <v>7.774</v>
      </c>
      <c r="CB36" s="8">
        <v>6.973</v>
      </c>
      <c r="CC36" s="8">
        <v>6.208</v>
      </c>
      <c r="CD36" s="8">
        <v>37.701</v>
      </c>
      <c r="CE36" s="9" t="s">
        <v>19</v>
      </c>
      <c r="CF36" s="9" t="s">
        <v>19</v>
      </c>
      <c r="CG36" s="9" t="s">
        <v>19</v>
      </c>
      <c r="CH36" s="9" t="s">
        <v>19</v>
      </c>
      <c r="CI36" s="9" t="s">
        <v>19</v>
      </c>
      <c r="CJ36" s="9" t="s">
        <v>19</v>
      </c>
      <c r="CK36" s="9" t="s">
        <v>19</v>
      </c>
      <c r="CL36" s="9" t="s">
        <v>19</v>
      </c>
      <c r="CM36" s="9" t="s">
        <v>19</v>
      </c>
      <c r="CN36" s="9" t="s">
        <v>19</v>
      </c>
      <c r="CO36" s="9" t="s">
        <v>19</v>
      </c>
      <c r="CP36" s="9" t="s">
        <v>19</v>
      </c>
      <c r="CQ36" s="9" t="s">
        <v>19</v>
      </c>
      <c r="CR36" s="9" t="s">
        <v>19</v>
      </c>
      <c r="CS36" s="9" t="s">
        <v>19</v>
      </c>
      <c r="CT36" s="9" t="s">
        <v>19</v>
      </c>
      <c r="CU36" s="9" t="s">
        <v>19</v>
      </c>
      <c r="CV36" s="9" t="s">
        <v>19</v>
      </c>
      <c r="CW36" s="9" t="s">
        <v>19</v>
      </c>
      <c r="CX36" s="9" t="s">
        <v>19</v>
      </c>
      <c r="CY36" s="14">
        <f t="shared" si="6"/>
        <v>6402.164000000001</v>
      </c>
      <c r="CZ36" s="14">
        <f t="shared" si="7"/>
        <v>3496.4939999999997</v>
      </c>
      <c r="DA36" s="14">
        <f t="shared" si="8"/>
        <v>228.56100000000004</v>
      </c>
      <c r="DB36" s="16">
        <f t="shared" si="9"/>
        <v>54.61425230593905</v>
      </c>
      <c r="DC36" s="16">
        <f t="shared" si="10"/>
        <v>3.5700584989700355</v>
      </c>
      <c r="DD36" s="16">
        <f t="shared" si="11"/>
        <v>41.81568919509092</v>
      </c>
    </row>
    <row r="37" spans="1:108" ht="14.25">
      <c r="A37" s="11">
        <v>1984</v>
      </c>
      <c r="B37" s="8">
        <v>265.438</v>
      </c>
      <c r="C37" s="8">
        <v>251.66</v>
      </c>
      <c r="D37" s="8">
        <v>239.042</v>
      </c>
      <c r="E37" s="8">
        <v>227.504</v>
      </c>
      <c r="F37" s="8">
        <v>216.962</v>
      </c>
      <c r="G37" s="8">
        <v>207.33</v>
      </c>
      <c r="H37" s="8">
        <v>198.529</v>
      </c>
      <c r="I37" s="8">
        <v>190.473</v>
      </c>
      <c r="J37" s="8">
        <v>183.08</v>
      </c>
      <c r="K37" s="8">
        <v>176.266</v>
      </c>
      <c r="L37" s="8">
        <v>170.013</v>
      </c>
      <c r="M37" s="8">
        <v>164.301</v>
      </c>
      <c r="N37" s="8">
        <v>158.727</v>
      </c>
      <c r="O37" s="8">
        <v>153.078</v>
      </c>
      <c r="P37" s="8">
        <v>147.465</v>
      </c>
      <c r="Q37" s="8">
        <v>142.196</v>
      </c>
      <c r="R37" s="8">
        <v>137.194</v>
      </c>
      <c r="S37" s="8">
        <v>132.342</v>
      </c>
      <c r="T37" s="8">
        <v>127.612</v>
      </c>
      <c r="U37" s="8">
        <v>123.001</v>
      </c>
      <c r="V37" s="8">
        <v>118.564</v>
      </c>
      <c r="W37" s="8">
        <v>114.313</v>
      </c>
      <c r="X37" s="8">
        <v>110.062</v>
      </c>
      <c r="Y37" s="8">
        <v>105.732</v>
      </c>
      <c r="Z37" s="8">
        <v>101.409</v>
      </c>
      <c r="AA37" s="8">
        <v>97.284</v>
      </c>
      <c r="AB37" s="8">
        <v>93.345</v>
      </c>
      <c r="AC37" s="8">
        <v>89.577</v>
      </c>
      <c r="AD37" s="8">
        <v>86.005</v>
      </c>
      <c r="AE37" s="8">
        <v>82.649</v>
      </c>
      <c r="AF37" s="8">
        <v>79.444</v>
      </c>
      <c r="AG37" s="8">
        <v>76.332</v>
      </c>
      <c r="AH37" s="8">
        <v>73.742</v>
      </c>
      <c r="AI37" s="8">
        <v>71.857</v>
      </c>
      <c r="AJ37" s="8">
        <v>70.453</v>
      </c>
      <c r="AK37" s="8">
        <v>69.128</v>
      </c>
      <c r="AL37" s="8">
        <v>67.961</v>
      </c>
      <c r="AM37" s="8">
        <v>66.658</v>
      </c>
      <c r="AN37" s="8">
        <v>65.032</v>
      </c>
      <c r="AO37" s="8">
        <v>63.212</v>
      </c>
      <c r="AP37" s="8">
        <v>61.509</v>
      </c>
      <c r="AQ37" s="8">
        <v>59.857</v>
      </c>
      <c r="AR37" s="8">
        <v>58.228</v>
      </c>
      <c r="AS37" s="8">
        <v>56.645</v>
      </c>
      <c r="AT37" s="8">
        <v>55.083</v>
      </c>
      <c r="AU37" s="8">
        <v>53.512</v>
      </c>
      <c r="AV37" s="8">
        <v>51.936</v>
      </c>
      <c r="AW37" s="8">
        <v>50.326</v>
      </c>
      <c r="AX37" s="8">
        <v>48.656</v>
      </c>
      <c r="AY37" s="8">
        <v>46.947</v>
      </c>
      <c r="AZ37" s="8">
        <v>45.244</v>
      </c>
      <c r="BA37" s="8">
        <v>43.545</v>
      </c>
      <c r="BB37" s="8">
        <v>41.826</v>
      </c>
      <c r="BC37" s="8">
        <v>40.082</v>
      </c>
      <c r="BD37" s="8">
        <v>38.326</v>
      </c>
      <c r="BE37" s="8">
        <v>36.585</v>
      </c>
      <c r="BF37" s="8">
        <v>34.858</v>
      </c>
      <c r="BG37" s="8">
        <v>33.155</v>
      </c>
      <c r="BH37" s="8">
        <v>31.49</v>
      </c>
      <c r="BI37" s="8">
        <v>29.862</v>
      </c>
      <c r="BJ37" s="8">
        <v>28.258</v>
      </c>
      <c r="BK37" s="8">
        <v>26.681</v>
      </c>
      <c r="BL37" s="8">
        <v>25.169</v>
      </c>
      <c r="BM37" s="8">
        <v>23.746</v>
      </c>
      <c r="BN37" s="8">
        <v>22.394</v>
      </c>
      <c r="BO37" s="8">
        <v>21.074</v>
      </c>
      <c r="BP37" s="8">
        <v>19.797</v>
      </c>
      <c r="BQ37" s="8">
        <v>18.548</v>
      </c>
      <c r="BR37" s="8">
        <v>17.318</v>
      </c>
      <c r="BS37" s="8">
        <v>16.115</v>
      </c>
      <c r="BT37" s="8">
        <v>14.956</v>
      </c>
      <c r="BU37" s="8">
        <v>13.841</v>
      </c>
      <c r="BV37" s="8">
        <v>12.765</v>
      </c>
      <c r="BW37" s="8">
        <v>11.735</v>
      </c>
      <c r="BX37" s="8">
        <v>10.748</v>
      </c>
      <c r="BY37" s="8">
        <v>9.802</v>
      </c>
      <c r="BZ37" s="8">
        <v>8.903</v>
      </c>
      <c r="CA37" s="8">
        <v>8.04</v>
      </c>
      <c r="CB37" s="8">
        <v>7.21</v>
      </c>
      <c r="CC37" s="8">
        <v>6.42</v>
      </c>
      <c r="CD37" s="8">
        <v>38.977</v>
      </c>
      <c r="CE37" s="9" t="s">
        <v>19</v>
      </c>
      <c r="CF37" s="9" t="s">
        <v>19</v>
      </c>
      <c r="CG37" s="9" t="s">
        <v>19</v>
      </c>
      <c r="CH37" s="9" t="s">
        <v>19</v>
      </c>
      <c r="CI37" s="9" t="s">
        <v>19</v>
      </c>
      <c r="CJ37" s="9" t="s">
        <v>19</v>
      </c>
      <c r="CK37" s="9" t="s">
        <v>19</v>
      </c>
      <c r="CL37" s="9" t="s">
        <v>19</v>
      </c>
      <c r="CM37" s="9" t="s">
        <v>19</v>
      </c>
      <c r="CN37" s="9" t="s">
        <v>19</v>
      </c>
      <c r="CO37" s="9" t="s">
        <v>19</v>
      </c>
      <c r="CP37" s="9" t="s">
        <v>19</v>
      </c>
      <c r="CQ37" s="9" t="s">
        <v>19</v>
      </c>
      <c r="CR37" s="9" t="s">
        <v>19</v>
      </c>
      <c r="CS37" s="9" t="s">
        <v>19</v>
      </c>
      <c r="CT37" s="9" t="s">
        <v>19</v>
      </c>
      <c r="CU37" s="9" t="s">
        <v>19</v>
      </c>
      <c r="CV37" s="9" t="s">
        <v>19</v>
      </c>
      <c r="CW37" s="9" t="s">
        <v>19</v>
      </c>
      <c r="CX37" s="9" t="s">
        <v>19</v>
      </c>
      <c r="CY37" s="14">
        <f t="shared" si="6"/>
        <v>6595.1410000000005</v>
      </c>
      <c r="CZ37" s="14">
        <f t="shared" si="7"/>
        <v>3612.2129999999997</v>
      </c>
      <c r="DA37" s="14">
        <f t="shared" si="8"/>
        <v>236.24899999999997</v>
      </c>
      <c r="DB37" s="16">
        <f t="shared" si="9"/>
        <v>54.77082294373994</v>
      </c>
      <c r="DC37" s="16">
        <f t="shared" si="10"/>
        <v>3.582167538192132</v>
      </c>
      <c r="DD37" s="16">
        <f t="shared" si="11"/>
        <v>41.64700951806793</v>
      </c>
    </row>
    <row r="38" spans="1:108" ht="14.25">
      <c r="A38" s="11">
        <v>1985</v>
      </c>
      <c r="B38" s="8">
        <v>273.072</v>
      </c>
      <c r="C38" s="8">
        <v>259.238</v>
      </c>
      <c r="D38" s="8">
        <v>246.529</v>
      </c>
      <c r="E38" s="8">
        <v>234.87</v>
      </c>
      <c r="F38" s="8">
        <v>224.177</v>
      </c>
      <c r="G38" s="8">
        <v>214.374</v>
      </c>
      <c r="H38" s="8">
        <v>205.377</v>
      </c>
      <c r="I38" s="8">
        <v>197.109</v>
      </c>
      <c r="J38" s="8">
        <v>189.493</v>
      </c>
      <c r="K38" s="8">
        <v>182.443</v>
      </c>
      <c r="L38" s="8">
        <v>175.949</v>
      </c>
      <c r="M38" s="8">
        <v>169.989</v>
      </c>
      <c r="N38" s="8">
        <v>164.172</v>
      </c>
      <c r="O38" s="8">
        <v>158.291</v>
      </c>
      <c r="P38" s="8">
        <v>152.456</v>
      </c>
      <c r="Q38" s="8">
        <v>146.968</v>
      </c>
      <c r="R38" s="8">
        <v>141.745</v>
      </c>
      <c r="S38" s="8">
        <v>136.701</v>
      </c>
      <c r="T38" s="8">
        <v>131.811</v>
      </c>
      <c r="U38" s="8">
        <v>127.069</v>
      </c>
      <c r="V38" s="8">
        <v>122.495</v>
      </c>
      <c r="W38" s="8">
        <v>118.099</v>
      </c>
      <c r="X38" s="8">
        <v>113.732</v>
      </c>
      <c r="Y38" s="8">
        <v>109.326</v>
      </c>
      <c r="Z38" s="8">
        <v>104.947</v>
      </c>
      <c r="AA38" s="8">
        <v>100.761</v>
      </c>
      <c r="AB38" s="8">
        <v>96.782</v>
      </c>
      <c r="AC38" s="8">
        <v>92.87</v>
      </c>
      <c r="AD38" s="8">
        <v>88.994</v>
      </c>
      <c r="AE38" s="8">
        <v>85.234</v>
      </c>
      <c r="AF38" s="8">
        <v>81.649</v>
      </c>
      <c r="AG38" s="8">
        <v>78.154</v>
      </c>
      <c r="AH38" s="8">
        <v>75.253</v>
      </c>
      <c r="AI38" s="8">
        <v>73.178</v>
      </c>
      <c r="AJ38" s="8">
        <v>71.675</v>
      </c>
      <c r="AK38" s="8">
        <v>70.24</v>
      </c>
      <c r="AL38" s="8">
        <v>68.972</v>
      </c>
      <c r="AM38" s="8">
        <v>67.608</v>
      </c>
      <c r="AN38" s="8">
        <v>65.959</v>
      </c>
      <c r="AO38" s="8">
        <v>64.148</v>
      </c>
      <c r="AP38" s="8">
        <v>62.468</v>
      </c>
      <c r="AQ38" s="8">
        <v>60.858</v>
      </c>
      <c r="AR38" s="8">
        <v>59.261</v>
      </c>
      <c r="AS38" s="8">
        <v>57.688</v>
      </c>
      <c r="AT38" s="8">
        <v>56.124</v>
      </c>
      <c r="AU38" s="8">
        <v>54.557</v>
      </c>
      <c r="AV38" s="8">
        <v>52.994</v>
      </c>
      <c r="AW38" s="8">
        <v>51.395</v>
      </c>
      <c r="AX38" s="8">
        <v>49.74</v>
      </c>
      <c r="AY38" s="8">
        <v>48.045</v>
      </c>
      <c r="AZ38" s="8">
        <v>46.354</v>
      </c>
      <c r="BA38" s="8">
        <v>44.662</v>
      </c>
      <c r="BB38" s="8">
        <v>42.949</v>
      </c>
      <c r="BC38" s="8">
        <v>41.207</v>
      </c>
      <c r="BD38" s="8">
        <v>39.45</v>
      </c>
      <c r="BE38" s="8">
        <v>37.703</v>
      </c>
      <c r="BF38" s="8">
        <v>35.968</v>
      </c>
      <c r="BG38" s="8">
        <v>34.245</v>
      </c>
      <c r="BH38" s="8">
        <v>32.543</v>
      </c>
      <c r="BI38" s="8">
        <v>30.863</v>
      </c>
      <c r="BJ38" s="8">
        <v>29.21</v>
      </c>
      <c r="BK38" s="8">
        <v>27.578</v>
      </c>
      <c r="BL38" s="8">
        <v>26.014</v>
      </c>
      <c r="BM38" s="8">
        <v>24.542</v>
      </c>
      <c r="BN38" s="8">
        <v>23.143</v>
      </c>
      <c r="BO38" s="8">
        <v>21.777</v>
      </c>
      <c r="BP38" s="8">
        <v>20.448</v>
      </c>
      <c r="BQ38" s="8">
        <v>19.157</v>
      </c>
      <c r="BR38" s="8">
        <v>17.89</v>
      </c>
      <c r="BS38" s="8">
        <v>16.654</v>
      </c>
      <c r="BT38" s="8">
        <v>15.467</v>
      </c>
      <c r="BU38" s="8">
        <v>14.322</v>
      </c>
      <c r="BV38" s="8">
        <v>13.215</v>
      </c>
      <c r="BW38" s="8">
        <v>12.152</v>
      </c>
      <c r="BX38" s="8">
        <v>11.129</v>
      </c>
      <c r="BY38" s="8">
        <v>10.151</v>
      </c>
      <c r="BZ38" s="8">
        <v>9.22</v>
      </c>
      <c r="CA38" s="8">
        <v>8.326</v>
      </c>
      <c r="CB38" s="8">
        <v>7.467</v>
      </c>
      <c r="CC38" s="8">
        <v>6.645</v>
      </c>
      <c r="CD38" s="8">
        <v>40.315</v>
      </c>
      <c r="CE38" s="9" t="s">
        <v>19</v>
      </c>
      <c r="CF38" s="9" t="s">
        <v>19</v>
      </c>
      <c r="CG38" s="9" t="s">
        <v>19</v>
      </c>
      <c r="CH38" s="9" t="s">
        <v>19</v>
      </c>
      <c r="CI38" s="9" t="s">
        <v>19</v>
      </c>
      <c r="CJ38" s="9" t="s">
        <v>19</v>
      </c>
      <c r="CK38" s="9" t="s">
        <v>19</v>
      </c>
      <c r="CL38" s="9" t="s">
        <v>19</v>
      </c>
      <c r="CM38" s="9" t="s">
        <v>19</v>
      </c>
      <c r="CN38" s="9" t="s">
        <v>19</v>
      </c>
      <c r="CO38" s="9" t="s">
        <v>19</v>
      </c>
      <c r="CP38" s="9" t="s">
        <v>19</v>
      </c>
      <c r="CQ38" s="9" t="s">
        <v>19</v>
      </c>
      <c r="CR38" s="9" t="s">
        <v>19</v>
      </c>
      <c r="CS38" s="9" t="s">
        <v>19</v>
      </c>
      <c r="CT38" s="9" t="s">
        <v>19</v>
      </c>
      <c r="CU38" s="9" t="s">
        <v>19</v>
      </c>
      <c r="CV38" s="9" t="s">
        <v>19</v>
      </c>
      <c r="CW38" s="9" t="s">
        <v>19</v>
      </c>
      <c r="CX38" s="9" t="s">
        <v>19</v>
      </c>
      <c r="CY38" s="14">
        <f t="shared" si="6"/>
        <v>6795.805000000002</v>
      </c>
      <c r="CZ38" s="14">
        <f t="shared" si="7"/>
        <v>3731.833</v>
      </c>
      <c r="DA38" s="14">
        <f t="shared" si="8"/>
        <v>244.335</v>
      </c>
      <c r="DB38" s="16">
        <f t="shared" si="9"/>
        <v>54.91377401205595</v>
      </c>
      <c r="DC38" s="16">
        <f t="shared" si="10"/>
        <v>3.595379796801114</v>
      </c>
      <c r="DD38" s="16">
        <f t="shared" si="11"/>
        <v>41.490846191142936</v>
      </c>
    </row>
    <row r="39" spans="1:108" ht="14.25">
      <c r="A39" s="11">
        <v>1986</v>
      </c>
      <c r="B39" s="8">
        <v>280.691</v>
      </c>
      <c r="C39" s="8">
        <v>266.884</v>
      </c>
      <c r="D39" s="8">
        <v>254.151</v>
      </c>
      <c r="E39" s="8">
        <v>242.418</v>
      </c>
      <c r="F39" s="8">
        <v>231.612</v>
      </c>
      <c r="G39" s="8">
        <v>221.657</v>
      </c>
      <c r="H39" s="8">
        <v>212.479</v>
      </c>
      <c r="I39" s="8">
        <v>204.005</v>
      </c>
      <c r="J39" s="8">
        <v>196.159</v>
      </c>
      <c r="K39" s="8">
        <v>188.867</v>
      </c>
      <c r="L39" s="8">
        <v>182.115</v>
      </c>
      <c r="M39" s="8">
        <v>175.885</v>
      </c>
      <c r="N39" s="8">
        <v>169.812</v>
      </c>
      <c r="O39" s="8">
        <v>163.702</v>
      </c>
      <c r="P39" s="8">
        <v>157.659</v>
      </c>
      <c r="Q39" s="8">
        <v>151.96</v>
      </c>
      <c r="R39" s="8">
        <v>146.531</v>
      </c>
      <c r="S39" s="8">
        <v>141.291</v>
      </c>
      <c r="T39" s="8">
        <v>136.225</v>
      </c>
      <c r="U39" s="8">
        <v>131.319</v>
      </c>
      <c r="V39" s="8">
        <v>126.581</v>
      </c>
      <c r="W39" s="8">
        <v>122.019</v>
      </c>
      <c r="X39" s="8">
        <v>117.514</v>
      </c>
      <c r="Y39" s="8">
        <v>113.016</v>
      </c>
      <c r="Z39" s="8">
        <v>108.569</v>
      </c>
      <c r="AA39" s="8">
        <v>104.308</v>
      </c>
      <c r="AB39" s="8">
        <v>100.26</v>
      </c>
      <c r="AC39" s="8">
        <v>96.225</v>
      </c>
      <c r="AD39" s="8">
        <v>92.135</v>
      </c>
      <c r="AE39" s="8">
        <v>88.105</v>
      </c>
      <c r="AF39" s="8">
        <v>84.264</v>
      </c>
      <c r="AG39" s="8">
        <v>80.525</v>
      </c>
      <c r="AH39" s="8">
        <v>77.36</v>
      </c>
      <c r="AI39" s="8">
        <v>75.001</v>
      </c>
      <c r="AJ39" s="8">
        <v>73.206</v>
      </c>
      <c r="AK39" s="8">
        <v>71.491</v>
      </c>
      <c r="AL39" s="8">
        <v>69.934</v>
      </c>
      <c r="AM39" s="8">
        <v>68.389</v>
      </c>
      <c r="AN39" s="8">
        <v>66.722</v>
      </c>
      <c r="AO39" s="8">
        <v>64.998</v>
      </c>
      <c r="AP39" s="8">
        <v>63.407</v>
      </c>
      <c r="AQ39" s="8">
        <v>61.903</v>
      </c>
      <c r="AR39" s="8">
        <v>60.384</v>
      </c>
      <c r="AS39" s="8">
        <v>58.809</v>
      </c>
      <c r="AT39" s="8">
        <v>57.203</v>
      </c>
      <c r="AU39" s="8">
        <v>55.615</v>
      </c>
      <c r="AV39" s="8">
        <v>54.036</v>
      </c>
      <c r="AW39" s="8">
        <v>52.433</v>
      </c>
      <c r="AX39" s="8">
        <v>50.793</v>
      </c>
      <c r="AY39" s="8">
        <v>49.125</v>
      </c>
      <c r="AZ39" s="8">
        <v>47.455</v>
      </c>
      <c r="BA39" s="8">
        <v>45.784</v>
      </c>
      <c r="BB39" s="8">
        <v>44.084</v>
      </c>
      <c r="BC39" s="8">
        <v>42.343</v>
      </c>
      <c r="BD39" s="8">
        <v>40.581</v>
      </c>
      <c r="BE39" s="8">
        <v>38.825</v>
      </c>
      <c r="BF39" s="8">
        <v>37.081</v>
      </c>
      <c r="BG39" s="8">
        <v>35.341</v>
      </c>
      <c r="BH39" s="8">
        <v>33.611</v>
      </c>
      <c r="BI39" s="8">
        <v>31.898</v>
      </c>
      <c r="BJ39" s="8">
        <v>30.206</v>
      </c>
      <c r="BK39" s="8">
        <v>28.535</v>
      </c>
      <c r="BL39" s="8">
        <v>26.927</v>
      </c>
      <c r="BM39" s="8">
        <v>25.403</v>
      </c>
      <c r="BN39" s="8">
        <v>23.946</v>
      </c>
      <c r="BO39" s="8">
        <v>22.522</v>
      </c>
      <c r="BP39" s="8">
        <v>21.133</v>
      </c>
      <c r="BQ39" s="8">
        <v>19.789</v>
      </c>
      <c r="BR39" s="8">
        <v>18.484</v>
      </c>
      <c r="BS39" s="8">
        <v>17.217</v>
      </c>
      <c r="BT39" s="8">
        <v>15.997</v>
      </c>
      <c r="BU39" s="8">
        <v>14.821</v>
      </c>
      <c r="BV39" s="8">
        <v>13.686</v>
      </c>
      <c r="BW39" s="8">
        <v>12.588</v>
      </c>
      <c r="BX39" s="8">
        <v>11.53</v>
      </c>
      <c r="BY39" s="8">
        <v>10.52</v>
      </c>
      <c r="BZ39" s="8">
        <v>9.558</v>
      </c>
      <c r="CA39" s="8">
        <v>8.635</v>
      </c>
      <c r="CB39" s="8">
        <v>7.742</v>
      </c>
      <c r="CC39" s="8">
        <v>6.889</v>
      </c>
      <c r="CD39" s="8">
        <v>41.735</v>
      </c>
      <c r="CE39" s="9" t="s">
        <v>19</v>
      </c>
      <c r="CF39" s="9" t="s">
        <v>19</v>
      </c>
      <c r="CG39" s="9" t="s">
        <v>19</v>
      </c>
      <c r="CH39" s="9" t="s">
        <v>19</v>
      </c>
      <c r="CI39" s="9" t="s">
        <v>19</v>
      </c>
      <c r="CJ39" s="9" t="s">
        <v>19</v>
      </c>
      <c r="CK39" s="9" t="s">
        <v>19</v>
      </c>
      <c r="CL39" s="9" t="s">
        <v>19</v>
      </c>
      <c r="CM39" s="9" t="s">
        <v>19</v>
      </c>
      <c r="CN39" s="9" t="s">
        <v>19</v>
      </c>
      <c r="CO39" s="9" t="s">
        <v>19</v>
      </c>
      <c r="CP39" s="9" t="s">
        <v>19</v>
      </c>
      <c r="CQ39" s="9" t="s">
        <v>19</v>
      </c>
      <c r="CR39" s="9" t="s">
        <v>19</v>
      </c>
      <c r="CS39" s="9" t="s">
        <v>19</v>
      </c>
      <c r="CT39" s="9" t="s">
        <v>19</v>
      </c>
      <c r="CU39" s="9" t="s">
        <v>19</v>
      </c>
      <c r="CV39" s="9" t="s">
        <v>19</v>
      </c>
      <c r="CW39" s="9" t="s">
        <v>19</v>
      </c>
      <c r="CX39" s="9" t="s">
        <v>19</v>
      </c>
      <c r="CY39" s="14">
        <f t="shared" si="6"/>
        <v>7004.618</v>
      </c>
      <c r="CZ39" s="14">
        <f t="shared" si="7"/>
        <v>3855.422000000001</v>
      </c>
      <c r="DA39" s="14">
        <f t="shared" si="8"/>
        <v>252.846</v>
      </c>
      <c r="DB39" s="16">
        <f t="shared" si="9"/>
        <v>55.04114571272839</v>
      </c>
      <c r="DC39" s="16">
        <f t="shared" si="10"/>
        <v>3.6097043407649068</v>
      </c>
      <c r="DD39" s="16">
        <f t="shared" si="11"/>
        <v>41.34914994650671</v>
      </c>
    </row>
    <row r="40" spans="1:108" ht="14.25">
      <c r="A40" s="11">
        <v>1987</v>
      </c>
      <c r="B40" s="8">
        <v>288.259</v>
      </c>
      <c r="C40" s="8">
        <v>274.55</v>
      </c>
      <c r="D40" s="8">
        <v>261.852</v>
      </c>
      <c r="E40" s="8">
        <v>250.095</v>
      </c>
      <c r="F40" s="8">
        <v>239.21</v>
      </c>
      <c r="G40" s="8">
        <v>229.131</v>
      </c>
      <c r="H40" s="8">
        <v>219.789</v>
      </c>
      <c r="I40" s="8">
        <v>211.119</v>
      </c>
      <c r="J40" s="8">
        <v>203.05</v>
      </c>
      <c r="K40" s="8">
        <v>195.516</v>
      </c>
      <c r="L40" s="8">
        <v>188.501</v>
      </c>
      <c r="M40" s="8">
        <v>181.988</v>
      </c>
      <c r="N40" s="8">
        <v>175.652</v>
      </c>
      <c r="O40" s="8">
        <v>169.321</v>
      </c>
      <c r="P40" s="8">
        <v>163.082</v>
      </c>
      <c r="Q40" s="8">
        <v>157.181</v>
      </c>
      <c r="R40" s="8">
        <v>151.553</v>
      </c>
      <c r="S40" s="8">
        <v>146.118</v>
      </c>
      <c r="T40" s="8">
        <v>140.853</v>
      </c>
      <c r="U40" s="8">
        <v>135.751</v>
      </c>
      <c r="V40" s="8">
        <v>130.823</v>
      </c>
      <c r="W40" s="8">
        <v>126.068</v>
      </c>
      <c r="X40" s="8">
        <v>121.408</v>
      </c>
      <c r="Y40" s="8">
        <v>116.807</v>
      </c>
      <c r="Z40" s="8">
        <v>112.287</v>
      </c>
      <c r="AA40" s="8">
        <v>107.948</v>
      </c>
      <c r="AB40" s="8">
        <v>103.813</v>
      </c>
      <c r="AC40" s="8">
        <v>99.674</v>
      </c>
      <c r="AD40" s="8">
        <v>95.448</v>
      </c>
      <c r="AE40" s="8">
        <v>91.253</v>
      </c>
      <c r="AF40" s="8">
        <v>87.257</v>
      </c>
      <c r="AG40" s="8">
        <v>83.389</v>
      </c>
      <c r="AH40" s="8">
        <v>80.001</v>
      </c>
      <c r="AI40" s="8">
        <v>77.272</v>
      </c>
      <c r="AJ40" s="8">
        <v>75.03</v>
      </c>
      <c r="AK40" s="8">
        <v>72.889</v>
      </c>
      <c r="AL40" s="8">
        <v>70.89</v>
      </c>
      <c r="AM40" s="8">
        <v>69.063</v>
      </c>
      <c r="AN40" s="8">
        <v>67.378</v>
      </c>
      <c r="AO40" s="8">
        <v>65.802</v>
      </c>
      <c r="AP40" s="8">
        <v>64.344</v>
      </c>
      <c r="AQ40" s="8">
        <v>62.999</v>
      </c>
      <c r="AR40" s="8">
        <v>61.584</v>
      </c>
      <c r="AS40" s="8">
        <v>60.003</v>
      </c>
      <c r="AT40" s="8">
        <v>58.316</v>
      </c>
      <c r="AU40" s="8">
        <v>56.683</v>
      </c>
      <c r="AV40" s="8">
        <v>55.064</v>
      </c>
      <c r="AW40" s="8">
        <v>53.443</v>
      </c>
      <c r="AX40" s="8">
        <v>51.818</v>
      </c>
      <c r="AY40" s="8">
        <v>50.188</v>
      </c>
      <c r="AZ40" s="8">
        <v>48.548</v>
      </c>
      <c r="BA40" s="8">
        <v>46.904</v>
      </c>
      <c r="BB40" s="8">
        <v>45.223</v>
      </c>
      <c r="BC40" s="8">
        <v>43.486</v>
      </c>
      <c r="BD40" s="8">
        <v>41.716</v>
      </c>
      <c r="BE40" s="8">
        <v>39.952</v>
      </c>
      <c r="BF40" s="8">
        <v>38.196</v>
      </c>
      <c r="BG40" s="8">
        <v>36.442</v>
      </c>
      <c r="BH40" s="8">
        <v>34.694</v>
      </c>
      <c r="BI40" s="8">
        <v>32.961</v>
      </c>
      <c r="BJ40" s="8">
        <v>31.245</v>
      </c>
      <c r="BK40" s="8">
        <v>29.547</v>
      </c>
      <c r="BL40" s="8">
        <v>27.901</v>
      </c>
      <c r="BM40" s="8">
        <v>26.322</v>
      </c>
      <c r="BN40" s="8">
        <v>24.798</v>
      </c>
      <c r="BO40" s="8">
        <v>23.307</v>
      </c>
      <c r="BP40" s="8">
        <v>21.851</v>
      </c>
      <c r="BQ40" s="8">
        <v>20.448</v>
      </c>
      <c r="BR40" s="8">
        <v>19.1</v>
      </c>
      <c r="BS40" s="8">
        <v>17.805</v>
      </c>
      <c r="BT40" s="8">
        <v>16.55</v>
      </c>
      <c r="BU40" s="8">
        <v>15.344</v>
      </c>
      <c r="BV40" s="8">
        <v>14.174</v>
      </c>
      <c r="BW40" s="8">
        <v>13.043</v>
      </c>
      <c r="BX40" s="8">
        <v>11.952</v>
      </c>
      <c r="BY40" s="8">
        <v>10.91</v>
      </c>
      <c r="BZ40" s="8">
        <v>9.919</v>
      </c>
      <c r="CA40" s="8">
        <v>8.964</v>
      </c>
      <c r="CB40" s="8">
        <v>8.037</v>
      </c>
      <c r="CC40" s="8">
        <v>7.15</v>
      </c>
      <c r="CD40" s="8">
        <v>43.24</v>
      </c>
      <c r="CE40" s="9" t="s">
        <v>19</v>
      </c>
      <c r="CF40" s="9" t="s">
        <v>19</v>
      </c>
      <c r="CG40" s="9" t="s">
        <v>19</v>
      </c>
      <c r="CH40" s="9" t="s">
        <v>19</v>
      </c>
      <c r="CI40" s="9" t="s">
        <v>19</v>
      </c>
      <c r="CJ40" s="9" t="s">
        <v>19</v>
      </c>
      <c r="CK40" s="9" t="s">
        <v>19</v>
      </c>
      <c r="CL40" s="9" t="s">
        <v>19</v>
      </c>
      <c r="CM40" s="9" t="s">
        <v>19</v>
      </c>
      <c r="CN40" s="9" t="s">
        <v>19</v>
      </c>
      <c r="CO40" s="9" t="s">
        <v>19</v>
      </c>
      <c r="CP40" s="9" t="s">
        <v>19</v>
      </c>
      <c r="CQ40" s="9" t="s">
        <v>19</v>
      </c>
      <c r="CR40" s="9" t="s">
        <v>19</v>
      </c>
      <c r="CS40" s="9" t="s">
        <v>19</v>
      </c>
      <c r="CT40" s="9" t="s">
        <v>19</v>
      </c>
      <c r="CU40" s="9" t="s">
        <v>19</v>
      </c>
      <c r="CV40" s="9" t="s">
        <v>19</v>
      </c>
      <c r="CW40" s="9" t="s">
        <v>19</v>
      </c>
      <c r="CX40" s="9" t="s">
        <v>19</v>
      </c>
      <c r="CY40" s="14">
        <f t="shared" si="6"/>
        <v>7221.242000000001</v>
      </c>
      <c r="CZ40" s="14">
        <f t="shared" si="7"/>
        <v>3982.571</v>
      </c>
      <c r="DA40" s="14">
        <f t="shared" si="8"/>
        <v>261.79400000000004</v>
      </c>
      <c r="DB40" s="16">
        <f t="shared" si="9"/>
        <v>55.150776002244484</v>
      </c>
      <c r="DC40" s="16">
        <f t="shared" si="10"/>
        <v>3.625332041219502</v>
      </c>
      <c r="DD40" s="16">
        <f t="shared" si="11"/>
        <v>41.223891956536015</v>
      </c>
    </row>
    <row r="41" spans="1:108" ht="14.25">
      <c r="A41" s="11">
        <v>1988</v>
      </c>
      <c r="B41" s="8">
        <v>295.492</v>
      </c>
      <c r="C41" s="8">
        <v>282.005</v>
      </c>
      <c r="D41" s="8">
        <v>269.442</v>
      </c>
      <c r="E41" s="8">
        <v>257.745</v>
      </c>
      <c r="F41" s="8">
        <v>246.854</v>
      </c>
      <c r="G41" s="8">
        <v>236.707</v>
      </c>
      <c r="H41" s="8">
        <v>227.247</v>
      </c>
      <c r="I41" s="8">
        <v>218.412</v>
      </c>
      <c r="J41" s="8">
        <v>210.146</v>
      </c>
      <c r="K41" s="8">
        <v>202.383</v>
      </c>
      <c r="L41" s="8">
        <v>195.113</v>
      </c>
      <c r="M41" s="8">
        <v>188.316</v>
      </c>
      <c r="N41" s="8">
        <v>181.717</v>
      </c>
      <c r="O41" s="8">
        <v>175.164</v>
      </c>
      <c r="P41" s="8">
        <v>168.732</v>
      </c>
      <c r="Q41" s="8">
        <v>162.629</v>
      </c>
      <c r="R41" s="8">
        <v>156.8</v>
      </c>
      <c r="S41" s="8">
        <v>151.158</v>
      </c>
      <c r="T41" s="8">
        <v>145.674</v>
      </c>
      <c r="U41" s="8">
        <v>140.351</v>
      </c>
      <c r="V41" s="8">
        <v>135.211</v>
      </c>
      <c r="W41" s="8">
        <v>130.243</v>
      </c>
      <c r="X41" s="8">
        <v>125.406</v>
      </c>
      <c r="Y41" s="8">
        <v>120.684</v>
      </c>
      <c r="Z41" s="8">
        <v>116.08</v>
      </c>
      <c r="AA41" s="8">
        <v>111.645</v>
      </c>
      <c r="AB41" s="8">
        <v>107.405</v>
      </c>
      <c r="AC41" s="8">
        <v>103.169</v>
      </c>
      <c r="AD41" s="8">
        <v>98.861</v>
      </c>
      <c r="AE41" s="8">
        <v>94.581</v>
      </c>
      <c r="AF41" s="8">
        <v>90.505</v>
      </c>
      <c r="AG41" s="8">
        <v>86.588</v>
      </c>
      <c r="AH41" s="8">
        <v>83.011</v>
      </c>
      <c r="AI41" s="8">
        <v>79.882</v>
      </c>
      <c r="AJ41" s="8">
        <v>77.113</v>
      </c>
      <c r="AK41" s="8">
        <v>74.476</v>
      </c>
      <c r="AL41" s="8">
        <v>71.955</v>
      </c>
      <c r="AM41" s="8">
        <v>69.789</v>
      </c>
      <c r="AN41" s="8">
        <v>68.059</v>
      </c>
      <c r="AO41" s="8">
        <v>66.628</v>
      </c>
      <c r="AP41" s="8">
        <v>65.294</v>
      </c>
      <c r="AQ41" s="8">
        <v>64.102</v>
      </c>
      <c r="AR41" s="8">
        <v>62.781</v>
      </c>
      <c r="AS41" s="8">
        <v>61.184</v>
      </c>
      <c r="AT41" s="8">
        <v>59.416</v>
      </c>
      <c r="AU41" s="8">
        <v>57.732</v>
      </c>
      <c r="AV41" s="8">
        <v>56.076</v>
      </c>
      <c r="AW41" s="8">
        <v>54.435</v>
      </c>
      <c r="AX41" s="8">
        <v>52.827</v>
      </c>
      <c r="AY41" s="8">
        <v>51.232</v>
      </c>
      <c r="AZ41" s="8">
        <v>49.622</v>
      </c>
      <c r="BA41" s="8">
        <v>48.01</v>
      </c>
      <c r="BB41" s="8">
        <v>46.35</v>
      </c>
      <c r="BC41" s="8">
        <v>44.62</v>
      </c>
      <c r="BD41" s="8">
        <v>42.842</v>
      </c>
      <c r="BE41" s="8">
        <v>41.073</v>
      </c>
      <c r="BF41" s="8">
        <v>39.309</v>
      </c>
      <c r="BG41" s="8">
        <v>37.543</v>
      </c>
      <c r="BH41" s="8">
        <v>35.787</v>
      </c>
      <c r="BI41" s="8">
        <v>34.04</v>
      </c>
      <c r="BJ41" s="8">
        <v>32.31</v>
      </c>
      <c r="BK41" s="8">
        <v>30.597</v>
      </c>
      <c r="BL41" s="8">
        <v>28.92</v>
      </c>
      <c r="BM41" s="8">
        <v>27.285</v>
      </c>
      <c r="BN41" s="8">
        <v>25.693</v>
      </c>
      <c r="BO41" s="8">
        <v>24.135</v>
      </c>
      <c r="BP41" s="8">
        <v>22.607</v>
      </c>
      <c r="BQ41" s="8">
        <v>21.141</v>
      </c>
      <c r="BR41" s="8">
        <v>19.749</v>
      </c>
      <c r="BS41" s="8">
        <v>18.419</v>
      </c>
      <c r="BT41" s="8">
        <v>17.131</v>
      </c>
      <c r="BU41" s="8">
        <v>15.886</v>
      </c>
      <c r="BV41" s="8">
        <v>14.683</v>
      </c>
      <c r="BW41" s="8">
        <v>13.518</v>
      </c>
      <c r="BX41" s="8">
        <v>12.393</v>
      </c>
      <c r="BY41" s="8">
        <v>11.32</v>
      </c>
      <c r="BZ41" s="8">
        <v>10.299</v>
      </c>
      <c r="CA41" s="8">
        <v>9.313</v>
      </c>
      <c r="CB41" s="8">
        <v>8.35</v>
      </c>
      <c r="CC41" s="8">
        <v>7.427</v>
      </c>
      <c r="CD41" s="8">
        <v>44.825</v>
      </c>
      <c r="CE41" s="9" t="s">
        <v>19</v>
      </c>
      <c r="CF41" s="9" t="s">
        <v>19</v>
      </c>
      <c r="CG41" s="9" t="s">
        <v>19</v>
      </c>
      <c r="CH41" s="9" t="s">
        <v>19</v>
      </c>
      <c r="CI41" s="9" t="s">
        <v>19</v>
      </c>
      <c r="CJ41" s="9" t="s">
        <v>19</v>
      </c>
      <c r="CK41" s="9" t="s">
        <v>19</v>
      </c>
      <c r="CL41" s="9" t="s">
        <v>19</v>
      </c>
      <c r="CM41" s="9" t="s">
        <v>19</v>
      </c>
      <c r="CN41" s="9" t="s">
        <v>19</v>
      </c>
      <c r="CO41" s="9" t="s">
        <v>19</v>
      </c>
      <c r="CP41" s="9" t="s">
        <v>19</v>
      </c>
      <c r="CQ41" s="9" t="s">
        <v>19</v>
      </c>
      <c r="CR41" s="9" t="s">
        <v>19</v>
      </c>
      <c r="CS41" s="9" t="s">
        <v>19</v>
      </c>
      <c r="CT41" s="9" t="s">
        <v>19</v>
      </c>
      <c r="CU41" s="9" t="s">
        <v>19</v>
      </c>
      <c r="CV41" s="9" t="s">
        <v>19</v>
      </c>
      <c r="CW41" s="9" t="s">
        <v>19</v>
      </c>
      <c r="CX41" s="9" t="s">
        <v>19</v>
      </c>
      <c r="CY41" s="14">
        <f t="shared" si="6"/>
        <v>7443.654000000002</v>
      </c>
      <c r="CZ41" s="14">
        <f t="shared" si="7"/>
        <v>4112.087</v>
      </c>
      <c r="DA41" s="14">
        <f t="shared" si="8"/>
        <v>271.19599999999997</v>
      </c>
      <c r="DB41" s="16">
        <f t="shared" si="9"/>
        <v>55.24285518913157</v>
      </c>
      <c r="DC41" s="16">
        <f t="shared" si="10"/>
        <v>3.6433181875460607</v>
      </c>
      <c r="DD41" s="16">
        <f t="shared" si="11"/>
        <v>41.113826623322375</v>
      </c>
    </row>
    <row r="42" spans="1:108" ht="14.25">
      <c r="A42" s="11">
        <v>1989</v>
      </c>
      <c r="B42" s="8">
        <v>302.029</v>
      </c>
      <c r="C42" s="8">
        <v>288.943</v>
      </c>
      <c r="D42" s="8">
        <v>276.675</v>
      </c>
      <c r="E42" s="8">
        <v>265.173</v>
      </c>
      <c r="F42" s="8">
        <v>254.391</v>
      </c>
      <c r="G42" s="8">
        <v>244.273</v>
      </c>
      <c r="H42" s="8">
        <v>234.772</v>
      </c>
      <c r="I42" s="8">
        <v>225.838</v>
      </c>
      <c r="J42" s="8">
        <v>217.418</v>
      </c>
      <c r="K42" s="8">
        <v>209.464</v>
      </c>
      <c r="L42" s="8">
        <v>201.96</v>
      </c>
      <c r="M42" s="8">
        <v>194.892</v>
      </c>
      <c r="N42" s="8">
        <v>188.03</v>
      </c>
      <c r="O42" s="8">
        <v>181.255</v>
      </c>
      <c r="P42" s="8">
        <v>174.62</v>
      </c>
      <c r="Q42" s="8">
        <v>168.299</v>
      </c>
      <c r="R42" s="8">
        <v>162.247</v>
      </c>
      <c r="S42" s="8">
        <v>156.378</v>
      </c>
      <c r="T42" s="8">
        <v>150.659</v>
      </c>
      <c r="U42" s="8">
        <v>145.098</v>
      </c>
      <c r="V42" s="8">
        <v>139.728</v>
      </c>
      <c r="W42" s="8">
        <v>134.531</v>
      </c>
      <c r="X42" s="8">
        <v>129.5</v>
      </c>
      <c r="Y42" s="8">
        <v>124.636</v>
      </c>
      <c r="Z42" s="8">
        <v>119.92</v>
      </c>
      <c r="AA42" s="8">
        <v>115.368</v>
      </c>
      <c r="AB42" s="8">
        <v>110.999</v>
      </c>
      <c r="AC42" s="8">
        <v>106.662</v>
      </c>
      <c r="AD42" s="8">
        <v>102.288</v>
      </c>
      <c r="AE42" s="8">
        <v>97.957</v>
      </c>
      <c r="AF42" s="8">
        <v>93.828</v>
      </c>
      <c r="AG42" s="8">
        <v>89.892</v>
      </c>
      <c r="AH42" s="8">
        <v>86.157</v>
      </c>
      <c r="AI42" s="8">
        <v>82.655</v>
      </c>
      <c r="AJ42" s="8">
        <v>79.395</v>
      </c>
      <c r="AK42" s="8">
        <v>76.288</v>
      </c>
      <c r="AL42" s="8">
        <v>73.284</v>
      </c>
      <c r="AM42" s="8">
        <v>70.781</v>
      </c>
      <c r="AN42" s="8">
        <v>68.95</v>
      </c>
      <c r="AO42" s="8">
        <v>67.575</v>
      </c>
      <c r="AP42" s="8">
        <v>66.279</v>
      </c>
      <c r="AQ42" s="8">
        <v>65.143</v>
      </c>
      <c r="AR42" s="8">
        <v>63.86</v>
      </c>
      <c r="AS42" s="8">
        <v>62.248</v>
      </c>
      <c r="AT42" s="8">
        <v>60.431</v>
      </c>
      <c r="AU42" s="8">
        <v>58.726</v>
      </c>
      <c r="AV42" s="8">
        <v>57.064</v>
      </c>
      <c r="AW42" s="8">
        <v>55.426</v>
      </c>
      <c r="AX42" s="8">
        <v>53.832</v>
      </c>
      <c r="AY42" s="8">
        <v>52.26</v>
      </c>
      <c r="AZ42" s="8">
        <v>50.671</v>
      </c>
      <c r="BA42" s="8">
        <v>49.084</v>
      </c>
      <c r="BB42" s="8">
        <v>47.443</v>
      </c>
      <c r="BC42" s="8">
        <v>45.72</v>
      </c>
      <c r="BD42" s="8">
        <v>43.946</v>
      </c>
      <c r="BE42" s="8">
        <v>42.178</v>
      </c>
      <c r="BF42" s="8">
        <v>40.409</v>
      </c>
      <c r="BG42" s="8">
        <v>38.642</v>
      </c>
      <c r="BH42" s="8">
        <v>36.88</v>
      </c>
      <c r="BI42" s="8">
        <v>35.127</v>
      </c>
      <c r="BJ42" s="8">
        <v>33.386</v>
      </c>
      <c r="BK42" s="8">
        <v>31.663</v>
      </c>
      <c r="BL42" s="8">
        <v>29.956</v>
      </c>
      <c r="BM42" s="8">
        <v>28.275</v>
      </c>
      <c r="BN42" s="8">
        <v>26.621</v>
      </c>
      <c r="BO42" s="8">
        <v>24.999</v>
      </c>
      <c r="BP42" s="8">
        <v>23.404</v>
      </c>
      <c r="BQ42" s="8">
        <v>21.88</v>
      </c>
      <c r="BR42" s="8">
        <v>20.439</v>
      </c>
      <c r="BS42" s="8">
        <v>19.071</v>
      </c>
      <c r="BT42" s="8">
        <v>17.742</v>
      </c>
      <c r="BU42" s="8">
        <v>16.453</v>
      </c>
      <c r="BV42" s="8">
        <v>15.213</v>
      </c>
      <c r="BW42" s="8">
        <v>14.011</v>
      </c>
      <c r="BX42" s="8">
        <v>12.853</v>
      </c>
      <c r="BY42" s="8">
        <v>11.748</v>
      </c>
      <c r="BZ42" s="8">
        <v>10.698</v>
      </c>
      <c r="CA42" s="8">
        <v>9.679</v>
      </c>
      <c r="CB42" s="8">
        <v>8.679</v>
      </c>
      <c r="CC42" s="8">
        <v>7.716</v>
      </c>
      <c r="CD42" s="8">
        <v>46.478</v>
      </c>
      <c r="CE42" s="9" t="s">
        <v>19</v>
      </c>
      <c r="CF42" s="9" t="s">
        <v>19</v>
      </c>
      <c r="CG42" s="9" t="s">
        <v>19</v>
      </c>
      <c r="CH42" s="9" t="s">
        <v>19</v>
      </c>
      <c r="CI42" s="9" t="s">
        <v>19</v>
      </c>
      <c r="CJ42" s="9" t="s">
        <v>19</v>
      </c>
      <c r="CK42" s="9" t="s">
        <v>19</v>
      </c>
      <c r="CL42" s="9" t="s">
        <v>19</v>
      </c>
      <c r="CM42" s="9" t="s">
        <v>19</v>
      </c>
      <c r="CN42" s="9" t="s">
        <v>19</v>
      </c>
      <c r="CO42" s="9" t="s">
        <v>19</v>
      </c>
      <c r="CP42" s="9" t="s">
        <v>19</v>
      </c>
      <c r="CQ42" s="9" t="s">
        <v>19</v>
      </c>
      <c r="CR42" s="9" t="s">
        <v>19</v>
      </c>
      <c r="CS42" s="9" t="s">
        <v>19</v>
      </c>
      <c r="CT42" s="9" t="s">
        <v>19</v>
      </c>
      <c r="CU42" s="9" t="s">
        <v>19</v>
      </c>
      <c r="CV42" s="9" t="s">
        <v>19</v>
      </c>
      <c r="CW42" s="9" t="s">
        <v>19</v>
      </c>
      <c r="CX42" s="9" t="s">
        <v>19</v>
      </c>
      <c r="CY42" s="14">
        <f t="shared" si="6"/>
        <v>7669.141000000001</v>
      </c>
      <c r="CZ42" s="14">
        <f t="shared" si="7"/>
        <v>4242.414</v>
      </c>
      <c r="DA42" s="14">
        <f t="shared" si="8"/>
        <v>281.063</v>
      </c>
      <c r="DB42" s="16">
        <f t="shared" si="9"/>
        <v>55.31798150536024</v>
      </c>
      <c r="DC42" s="16">
        <f t="shared" si="10"/>
        <v>3.6648563378871235</v>
      </c>
      <c r="DD42" s="16">
        <f t="shared" si="11"/>
        <v>41.01716215675264</v>
      </c>
    </row>
    <row r="43" spans="1:108" ht="14.25">
      <c r="A43" s="11">
        <v>1990</v>
      </c>
      <c r="B43" s="8">
        <v>307.65</v>
      </c>
      <c r="C43" s="8">
        <v>295.171</v>
      </c>
      <c r="D43" s="8">
        <v>283.381</v>
      </c>
      <c r="E43" s="8">
        <v>272.236</v>
      </c>
      <c r="F43" s="8">
        <v>261.699</v>
      </c>
      <c r="G43" s="8">
        <v>251.731</v>
      </c>
      <c r="H43" s="8">
        <v>242.29</v>
      </c>
      <c r="I43" s="8">
        <v>233.338</v>
      </c>
      <c r="J43" s="8">
        <v>224.831</v>
      </c>
      <c r="K43" s="8">
        <v>216.735</v>
      </c>
      <c r="L43" s="8">
        <v>209.035</v>
      </c>
      <c r="M43" s="8">
        <v>201.719</v>
      </c>
      <c r="N43" s="8">
        <v>194.608</v>
      </c>
      <c r="O43" s="8">
        <v>187.602</v>
      </c>
      <c r="P43" s="8">
        <v>180.749</v>
      </c>
      <c r="Q43" s="8">
        <v>174.185</v>
      </c>
      <c r="R43" s="8">
        <v>167.878</v>
      </c>
      <c r="S43" s="8">
        <v>161.754</v>
      </c>
      <c r="T43" s="8">
        <v>155.785</v>
      </c>
      <c r="U43" s="8">
        <v>149.981</v>
      </c>
      <c r="V43" s="8">
        <v>144.37</v>
      </c>
      <c r="W43" s="8">
        <v>138.933</v>
      </c>
      <c r="X43" s="8">
        <v>133.689</v>
      </c>
      <c r="Y43" s="8">
        <v>128.653</v>
      </c>
      <c r="Z43" s="8">
        <v>123.798</v>
      </c>
      <c r="AA43" s="8">
        <v>119.101</v>
      </c>
      <c r="AB43" s="8">
        <v>114.578</v>
      </c>
      <c r="AC43" s="8">
        <v>110.122</v>
      </c>
      <c r="AD43" s="8">
        <v>105.671</v>
      </c>
      <c r="AE43" s="8">
        <v>101.286</v>
      </c>
      <c r="AF43" s="8">
        <v>97.103</v>
      </c>
      <c r="AG43" s="8">
        <v>93.13</v>
      </c>
      <c r="AH43" s="8">
        <v>89.262</v>
      </c>
      <c r="AI43" s="8">
        <v>85.471</v>
      </c>
      <c r="AJ43" s="8">
        <v>81.823</v>
      </c>
      <c r="AK43" s="8">
        <v>78.357</v>
      </c>
      <c r="AL43" s="8">
        <v>74.986</v>
      </c>
      <c r="AM43" s="8">
        <v>72.188</v>
      </c>
      <c r="AN43" s="8">
        <v>70.18</v>
      </c>
      <c r="AO43" s="8">
        <v>68.713</v>
      </c>
      <c r="AP43" s="8">
        <v>67.32</v>
      </c>
      <c r="AQ43" s="8">
        <v>66.091</v>
      </c>
      <c r="AR43" s="8">
        <v>64.755</v>
      </c>
      <c r="AS43" s="8">
        <v>63.125</v>
      </c>
      <c r="AT43" s="8">
        <v>61.322</v>
      </c>
      <c r="AU43" s="8">
        <v>59.644</v>
      </c>
      <c r="AV43" s="8">
        <v>58.027</v>
      </c>
      <c r="AW43" s="8">
        <v>56.425</v>
      </c>
      <c r="AX43" s="8">
        <v>54.843</v>
      </c>
      <c r="AY43" s="8">
        <v>53.271</v>
      </c>
      <c r="AZ43" s="8">
        <v>51.69</v>
      </c>
      <c r="BA43" s="8">
        <v>50.114</v>
      </c>
      <c r="BB43" s="8">
        <v>48.485</v>
      </c>
      <c r="BC43" s="8">
        <v>46.775</v>
      </c>
      <c r="BD43" s="8">
        <v>45.015</v>
      </c>
      <c r="BE43" s="8">
        <v>43.257</v>
      </c>
      <c r="BF43" s="8">
        <v>41.496</v>
      </c>
      <c r="BG43" s="8">
        <v>39.732</v>
      </c>
      <c r="BH43" s="8">
        <v>37.968</v>
      </c>
      <c r="BI43" s="8">
        <v>36.211</v>
      </c>
      <c r="BJ43" s="8">
        <v>34.46</v>
      </c>
      <c r="BK43" s="8">
        <v>32.725</v>
      </c>
      <c r="BL43" s="8">
        <v>30.997</v>
      </c>
      <c r="BM43" s="8">
        <v>29.275</v>
      </c>
      <c r="BN43" s="8">
        <v>27.57</v>
      </c>
      <c r="BO43" s="8">
        <v>25.895</v>
      </c>
      <c r="BP43" s="8">
        <v>24.248</v>
      </c>
      <c r="BQ43" s="8">
        <v>22.667</v>
      </c>
      <c r="BR43" s="8">
        <v>21.18</v>
      </c>
      <c r="BS43" s="8">
        <v>19.764</v>
      </c>
      <c r="BT43" s="8">
        <v>18.386</v>
      </c>
      <c r="BU43" s="8">
        <v>17.048</v>
      </c>
      <c r="BV43" s="8">
        <v>15.761</v>
      </c>
      <c r="BW43" s="8">
        <v>14.522</v>
      </c>
      <c r="BX43" s="8">
        <v>13.33</v>
      </c>
      <c r="BY43" s="8">
        <v>12.193</v>
      </c>
      <c r="BZ43" s="8">
        <v>11.112</v>
      </c>
      <c r="CA43" s="8">
        <v>10.06</v>
      </c>
      <c r="CB43" s="8">
        <v>9.022</v>
      </c>
      <c r="CC43" s="8">
        <v>8.017</v>
      </c>
      <c r="CD43" s="8">
        <v>48.2</v>
      </c>
      <c r="CE43" s="9" t="s">
        <v>19</v>
      </c>
      <c r="CF43" s="9" t="s">
        <v>19</v>
      </c>
      <c r="CG43" s="9" t="s">
        <v>19</v>
      </c>
      <c r="CH43" s="9" t="s">
        <v>19</v>
      </c>
      <c r="CI43" s="9" t="s">
        <v>19</v>
      </c>
      <c r="CJ43" s="9" t="s">
        <v>19</v>
      </c>
      <c r="CK43" s="9" t="s">
        <v>19</v>
      </c>
      <c r="CL43" s="9" t="s">
        <v>19</v>
      </c>
      <c r="CM43" s="9" t="s">
        <v>19</v>
      </c>
      <c r="CN43" s="9" t="s">
        <v>19</v>
      </c>
      <c r="CO43" s="9" t="s">
        <v>19</v>
      </c>
      <c r="CP43" s="9" t="s">
        <v>19</v>
      </c>
      <c r="CQ43" s="9" t="s">
        <v>19</v>
      </c>
      <c r="CR43" s="9" t="s">
        <v>19</v>
      </c>
      <c r="CS43" s="9" t="s">
        <v>19</v>
      </c>
      <c r="CT43" s="9" t="s">
        <v>19</v>
      </c>
      <c r="CU43" s="9" t="s">
        <v>19</v>
      </c>
      <c r="CV43" s="9" t="s">
        <v>19</v>
      </c>
      <c r="CW43" s="9" t="s">
        <v>19</v>
      </c>
      <c r="CX43" s="9" t="s">
        <v>19</v>
      </c>
      <c r="CY43" s="14">
        <f t="shared" si="6"/>
        <v>7895.770000000002</v>
      </c>
      <c r="CZ43" s="14">
        <f t="shared" si="7"/>
        <v>4372.358</v>
      </c>
      <c r="DA43" s="14">
        <f t="shared" si="8"/>
        <v>291.40500000000003</v>
      </c>
      <c r="DB43" s="16">
        <f t="shared" si="9"/>
        <v>55.37595446675877</v>
      </c>
      <c r="DC43" s="16">
        <f t="shared" si="10"/>
        <v>3.6906470173269987</v>
      </c>
      <c r="DD43" s="16">
        <f t="shared" si="11"/>
        <v>40.933398515914234</v>
      </c>
    </row>
    <row r="44" spans="1:108" ht="14.25">
      <c r="A44" s="11">
        <v>1991</v>
      </c>
      <c r="B44" s="8">
        <v>312.208</v>
      </c>
      <c r="C44" s="8">
        <v>300.594</v>
      </c>
      <c r="D44" s="8">
        <v>289.503</v>
      </c>
      <c r="E44" s="8">
        <v>278.904</v>
      </c>
      <c r="F44" s="8">
        <v>268.775</v>
      </c>
      <c r="G44" s="8">
        <v>259.086</v>
      </c>
      <c r="H44" s="8">
        <v>249.813</v>
      </c>
      <c r="I44" s="8">
        <v>240.925</v>
      </c>
      <c r="J44" s="8">
        <v>232.396</v>
      </c>
      <c r="K44" s="8">
        <v>224.201</v>
      </c>
      <c r="L44" s="8">
        <v>216.332</v>
      </c>
      <c r="M44" s="8">
        <v>208.783</v>
      </c>
      <c r="N44" s="8">
        <v>201.424</v>
      </c>
      <c r="O44" s="8">
        <v>194.182</v>
      </c>
      <c r="P44" s="8">
        <v>187.094</v>
      </c>
      <c r="Q44" s="8">
        <v>180.266</v>
      </c>
      <c r="R44" s="8">
        <v>173.674</v>
      </c>
      <c r="S44" s="8">
        <v>167.27</v>
      </c>
      <c r="T44" s="8">
        <v>161.037</v>
      </c>
      <c r="U44" s="8">
        <v>154.987</v>
      </c>
      <c r="V44" s="8">
        <v>149.127</v>
      </c>
      <c r="W44" s="8">
        <v>143.44</v>
      </c>
      <c r="X44" s="8">
        <v>137.972</v>
      </c>
      <c r="Y44" s="8">
        <v>132.732</v>
      </c>
      <c r="Z44" s="8">
        <v>127.697</v>
      </c>
      <c r="AA44" s="8">
        <v>122.822</v>
      </c>
      <c r="AB44" s="8">
        <v>118.12</v>
      </c>
      <c r="AC44" s="8">
        <v>113.518</v>
      </c>
      <c r="AD44" s="8">
        <v>108.981</v>
      </c>
      <c r="AE44" s="8">
        <v>104.534</v>
      </c>
      <c r="AF44" s="8">
        <v>100.288</v>
      </c>
      <c r="AG44" s="8">
        <v>96.262</v>
      </c>
      <c r="AH44" s="8">
        <v>92.286</v>
      </c>
      <c r="AI44" s="8">
        <v>88.3</v>
      </c>
      <c r="AJ44" s="8">
        <v>84.403</v>
      </c>
      <c r="AK44" s="8">
        <v>80.701</v>
      </c>
      <c r="AL44" s="8">
        <v>77.111</v>
      </c>
      <c r="AM44" s="8">
        <v>74.073</v>
      </c>
      <c r="AN44" s="8">
        <v>71.801</v>
      </c>
      <c r="AO44" s="8">
        <v>70.064</v>
      </c>
      <c r="AP44" s="8">
        <v>68.41</v>
      </c>
      <c r="AQ44" s="8">
        <v>66.915</v>
      </c>
      <c r="AR44" s="8">
        <v>65.417</v>
      </c>
      <c r="AS44" s="8">
        <v>63.778</v>
      </c>
      <c r="AT44" s="8">
        <v>62.071</v>
      </c>
      <c r="AU44" s="8">
        <v>60.486</v>
      </c>
      <c r="AV44" s="8">
        <v>58.982</v>
      </c>
      <c r="AW44" s="8">
        <v>57.46</v>
      </c>
      <c r="AX44" s="8">
        <v>55.887</v>
      </c>
      <c r="AY44" s="8">
        <v>54.278</v>
      </c>
      <c r="AZ44" s="8">
        <v>52.683</v>
      </c>
      <c r="BA44" s="8">
        <v>51.095</v>
      </c>
      <c r="BB44" s="8">
        <v>49.466</v>
      </c>
      <c r="BC44" s="8">
        <v>47.775</v>
      </c>
      <c r="BD44" s="8">
        <v>46.041</v>
      </c>
      <c r="BE44" s="8">
        <v>44.306</v>
      </c>
      <c r="BF44" s="8">
        <v>42.564</v>
      </c>
      <c r="BG44" s="8">
        <v>40.812</v>
      </c>
      <c r="BH44" s="8">
        <v>39.051</v>
      </c>
      <c r="BI44" s="8">
        <v>37.285</v>
      </c>
      <c r="BJ44" s="8">
        <v>35.526</v>
      </c>
      <c r="BK44" s="8">
        <v>33.778</v>
      </c>
      <c r="BL44" s="8">
        <v>32.031</v>
      </c>
      <c r="BM44" s="8">
        <v>30.279</v>
      </c>
      <c r="BN44" s="8">
        <v>28.539</v>
      </c>
      <c r="BO44" s="8">
        <v>26.824</v>
      </c>
      <c r="BP44" s="8">
        <v>25.137</v>
      </c>
      <c r="BQ44" s="8">
        <v>23.51</v>
      </c>
      <c r="BR44" s="8">
        <v>21.969</v>
      </c>
      <c r="BS44" s="8">
        <v>20.5</v>
      </c>
      <c r="BT44" s="8">
        <v>19.063</v>
      </c>
      <c r="BU44" s="8">
        <v>17.667</v>
      </c>
      <c r="BV44" s="8">
        <v>16.327</v>
      </c>
      <c r="BW44" s="8">
        <v>15.049</v>
      </c>
      <c r="BX44" s="8">
        <v>13.825</v>
      </c>
      <c r="BY44" s="8">
        <v>12.655</v>
      </c>
      <c r="BZ44" s="8">
        <v>11.543</v>
      </c>
      <c r="CA44" s="8">
        <v>10.458</v>
      </c>
      <c r="CB44" s="8">
        <v>9.378</v>
      </c>
      <c r="CC44" s="8">
        <v>8.329</v>
      </c>
      <c r="CD44" s="8">
        <v>49.977</v>
      </c>
      <c r="CE44" s="9" t="s">
        <v>19</v>
      </c>
      <c r="CF44" s="9" t="s">
        <v>19</v>
      </c>
      <c r="CG44" s="9" t="s">
        <v>19</v>
      </c>
      <c r="CH44" s="9" t="s">
        <v>19</v>
      </c>
      <c r="CI44" s="9" t="s">
        <v>19</v>
      </c>
      <c r="CJ44" s="9" t="s">
        <v>19</v>
      </c>
      <c r="CK44" s="9" t="s">
        <v>19</v>
      </c>
      <c r="CL44" s="9" t="s">
        <v>19</v>
      </c>
      <c r="CM44" s="9" t="s">
        <v>19</v>
      </c>
      <c r="CN44" s="9" t="s">
        <v>19</v>
      </c>
      <c r="CO44" s="9" t="s">
        <v>19</v>
      </c>
      <c r="CP44" s="9" t="s">
        <v>19</v>
      </c>
      <c r="CQ44" s="9" t="s">
        <v>19</v>
      </c>
      <c r="CR44" s="9" t="s">
        <v>19</v>
      </c>
      <c r="CS44" s="9" t="s">
        <v>19</v>
      </c>
      <c r="CT44" s="9" t="s">
        <v>19</v>
      </c>
      <c r="CU44" s="9" t="s">
        <v>19</v>
      </c>
      <c r="CV44" s="9" t="s">
        <v>19</v>
      </c>
      <c r="CW44" s="9" t="s">
        <v>19</v>
      </c>
      <c r="CX44" s="9" t="s">
        <v>19</v>
      </c>
      <c r="CY44" s="14">
        <f t="shared" si="6"/>
        <v>8122.812</v>
      </c>
      <c r="CZ44" s="14">
        <f t="shared" si="7"/>
        <v>4501.454000000001</v>
      </c>
      <c r="DA44" s="14">
        <f t="shared" si="8"/>
        <v>302.21099999999996</v>
      </c>
      <c r="DB44" s="16">
        <f t="shared" si="9"/>
        <v>55.417434257988496</v>
      </c>
      <c r="DC44" s="16">
        <f t="shared" si="10"/>
        <v>3.720521907930406</v>
      </c>
      <c r="DD44" s="16">
        <f t="shared" si="11"/>
        <v>40.8620438340811</v>
      </c>
    </row>
    <row r="45" spans="1:108" ht="14.25">
      <c r="A45" s="11">
        <v>1992</v>
      </c>
      <c r="B45" s="8">
        <v>315.886</v>
      </c>
      <c r="C45" s="8">
        <v>305.333</v>
      </c>
      <c r="D45" s="8">
        <v>295.112</v>
      </c>
      <c r="E45" s="8">
        <v>285.212</v>
      </c>
      <c r="F45" s="8">
        <v>275.617</v>
      </c>
      <c r="G45" s="8">
        <v>266.32</v>
      </c>
      <c r="H45" s="8">
        <v>257.301</v>
      </c>
      <c r="I45" s="8">
        <v>248.551</v>
      </c>
      <c r="J45" s="8">
        <v>240.059</v>
      </c>
      <c r="K45" s="8">
        <v>231.808</v>
      </c>
      <c r="L45" s="8">
        <v>223.802</v>
      </c>
      <c r="M45" s="8">
        <v>216.04</v>
      </c>
      <c r="N45" s="8">
        <v>208.442</v>
      </c>
      <c r="O45" s="8">
        <v>200.965</v>
      </c>
      <c r="P45" s="8">
        <v>193.641</v>
      </c>
      <c r="Q45" s="8">
        <v>186.536</v>
      </c>
      <c r="R45" s="8">
        <v>179.639</v>
      </c>
      <c r="S45" s="8">
        <v>172.938</v>
      </c>
      <c r="T45" s="8">
        <v>166.436</v>
      </c>
      <c r="U45" s="8">
        <v>160.132</v>
      </c>
      <c r="V45" s="8">
        <v>154.015</v>
      </c>
      <c r="W45" s="8">
        <v>148.076</v>
      </c>
      <c r="X45" s="8">
        <v>142.363</v>
      </c>
      <c r="Y45" s="8">
        <v>136.894</v>
      </c>
      <c r="Z45" s="8">
        <v>131.64</v>
      </c>
      <c r="AA45" s="8">
        <v>126.554</v>
      </c>
      <c r="AB45" s="8">
        <v>121.64</v>
      </c>
      <c r="AC45" s="8">
        <v>116.876</v>
      </c>
      <c r="AD45" s="8">
        <v>112.237</v>
      </c>
      <c r="AE45" s="8">
        <v>107.735</v>
      </c>
      <c r="AF45" s="8">
        <v>103.426</v>
      </c>
      <c r="AG45" s="8">
        <v>99.335</v>
      </c>
      <c r="AH45" s="8">
        <v>95.278</v>
      </c>
      <c r="AI45" s="8">
        <v>91.18</v>
      </c>
      <c r="AJ45" s="8">
        <v>87.141</v>
      </c>
      <c r="AK45" s="8">
        <v>83.311</v>
      </c>
      <c r="AL45" s="8">
        <v>79.616</v>
      </c>
      <c r="AM45" s="8">
        <v>76.384</v>
      </c>
      <c r="AN45" s="8">
        <v>73.773</v>
      </c>
      <c r="AO45" s="8">
        <v>71.621</v>
      </c>
      <c r="AP45" s="8">
        <v>69.574</v>
      </c>
      <c r="AQ45" s="8">
        <v>67.665</v>
      </c>
      <c r="AR45" s="8">
        <v>65.911</v>
      </c>
      <c r="AS45" s="8">
        <v>64.27</v>
      </c>
      <c r="AT45" s="8">
        <v>62.72</v>
      </c>
      <c r="AU45" s="8">
        <v>61.277</v>
      </c>
      <c r="AV45" s="8">
        <v>59.94</v>
      </c>
      <c r="AW45" s="8">
        <v>58.529</v>
      </c>
      <c r="AX45" s="8">
        <v>56.957</v>
      </c>
      <c r="AY45" s="8">
        <v>55.284</v>
      </c>
      <c r="AZ45" s="8">
        <v>53.652</v>
      </c>
      <c r="BA45" s="8">
        <v>52.035</v>
      </c>
      <c r="BB45" s="8">
        <v>50.393</v>
      </c>
      <c r="BC45" s="8">
        <v>48.723</v>
      </c>
      <c r="BD45" s="8">
        <v>47.027</v>
      </c>
      <c r="BE45" s="8">
        <v>45.325</v>
      </c>
      <c r="BF45" s="8">
        <v>43.612</v>
      </c>
      <c r="BG45" s="8">
        <v>41.881</v>
      </c>
      <c r="BH45" s="8">
        <v>40.122</v>
      </c>
      <c r="BI45" s="8">
        <v>38.349</v>
      </c>
      <c r="BJ45" s="8">
        <v>36.582</v>
      </c>
      <c r="BK45" s="8">
        <v>34.824</v>
      </c>
      <c r="BL45" s="8">
        <v>33.059</v>
      </c>
      <c r="BM45" s="8">
        <v>31.289</v>
      </c>
      <c r="BN45" s="8">
        <v>29.524</v>
      </c>
      <c r="BO45" s="8">
        <v>27.784</v>
      </c>
      <c r="BP45" s="8">
        <v>26.067</v>
      </c>
      <c r="BQ45" s="8">
        <v>24.401</v>
      </c>
      <c r="BR45" s="8">
        <v>22.807</v>
      </c>
      <c r="BS45" s="8">
        <v>21.272</v>
      </c>
      <c r="BT45" s="8">
        <v>19.772</v>
      </c>
      <c r="BU45" s="8">
        <v>18.311</v>
      </c>
      <c r="BV45" s="8">
        <v>16.914</v>
      </c>
      <c r="BW45" s="8">
        <v>15.593</v>
      </c>
      <c r="BX45" s="8">
        <v>14.338</v>
      </c>
      <c r="BY45" s="8">
        <v>13.135</v>
      </c>
      <c r="BZ45" s="8">
        <v>11.991</v>
      </c>
      <c r="CA45" s="8">
        <v>10.869</v>
      </c>
      <c r="CB45" s="8">
        <v>9.75</v>
      </c>
      <c r="CC45" s="8">
        <v>8.654</v>
      </c>
      <c r="CD45" s="8">
        <v>51.83</v>
      </c>
      <c r="CE45" s="9" t="s">
        <v>19</v>
      </c>
      <c r="CF45" s="9" t="s">
        <v>19</v>
      </c>
      <c r="CG45" s="9" t="s">
        <v>19</v>
      </c>
      <c r="CH45" s="9" t="s">
        <v>19</v>
      </c>
      <c r="CI45" s="9" t="s">
        <v>19</v>
      </c>
      <c r="CJ45" s="9" t="s">
        <v>19</v>
      </c>
      <c r="CK45" s="9" t="s">
        <v>19</v>
      </c>
      <c r="CL45" s="9" t="s">
        <v>19</v>
      </c>
      <c r="CM45" s="9" t="s">
        <v>19</v>
      </c>
      <c r="CN45" s="9" t="s">
        <v>19</v>
      </c>
      <c r="CO45" s="9" t="s">
        <v>19</v>
      </c>
      <c r="CP45" s="9" t="s">
        <v>19</v>
      </c>
      <c r="CQ45" s="9" t="s">
        <v>19</v>
      </c>
      <c r="CR45" s="9" t="s">
        <v>19</v>
      </c>
      <c r="CS45" s="9" t="s">
        <v>19</v>
      </c>
      <c r="CT45" s="9" t="s">
        <v>19</v>
      </c>
      <c r="CU45" s="9" t="s">
        <v>19</v>
      </c>
      <c r="CV45" s="9" t="s">
        <v>19</v>
      </c>
      <c r="CW45" s="9" t="s">
        <v>19</v>
      </c>
      <c r="CX45" s="9" t="s">
        <v>19</v>
      </c>
      <c r="CY45" s="14">
        <f t="shared" si="6"/>
        <v>8350.877000000004</v>
      </c>
      <c r="CZ45" s="14">
        <f t="shared" si="7"/>
        <v>4629.7699999999995</v>
      </c>
      <c r="DA45" s="14">
        <f t="shared" si="8"/>
        <v>313.48799999999994</v>
      </c>
      <c r="DB45" s="16">
        <f t="shared" si="9"/>
        <v>55.44052439043226</v>
      </c>
      <c r="DC45" s="16">
        <f t="shared" si="10"/>
        <v>3.7539530279274835</v>
      </c>
      <c r="DD45" s="16">
        <f t="shared" si="11"/>
        <v>40.80552258164026</v>
      </c>
    </row>
    <row r="46" spans="1:108" ht="14.25">
      <c r="A46" s="11">
        <v>1993</v>
      </c>
      <c r="B46" s="8">
        <v>319.187</v>
      </c>
      <c r="C46" s="8">
        <v>309.682</v>
      </c>
      <c r="D46" s="8">
        <v>300.341</v>
      </c>
      <c r="E46" s="8">
        <v>291.159</v>
      </c>
      <c r="F46" s="8">
        <v>282.14</v>
      </c>
      <c r="G46" s="8">
        <v>273.28</v>
      </c>
      <c r="H46" s="8">
        <v>264.578</v>
      </c>
      <c r="I46" s="8">
        <v>256.031</v>
      </c>
      <c r="J46" s="8">
        <v>247.641</v>
      </c>
      <c r="K46" s="8">
        <v>239.405</v>
      </c>
      <c r="L46" s="8">
        <v>231.332</v>
      </c>
      <c r="M46" s="8">
        <v>223.43</v>
      </c>
      <c r="N46" s="8">
        <v>215.647</v>
      </c>
      <c r="O46" s="8">
        <v>207.96</v>
      </c>
      <c r="P46" s="8">
        <v>200.397</v>
      </c>
      <c r="Q46" s="8">
        <v>193.017</v>
      </c>
      <c r="R46" s="8">
        <v>185.809</v>
      </c>
      <c r="S46" s="8">
        <v>178.808</v>
      </c>
      <c r="T46" s="8">
        <v>172.031</v>
      </c>
      <c r="U46" s="8">
        <v>165.471</v>
      </c>
      <c r="V46" s="8">
        <v>159.091</v>
      </c>
      <c r="W46" s="8">
        <v>152.888</v>
      </c>
      <c r="X46" s="8">
        <v>146.915</v>
      </c>
      <c r="Y46" s="8">
        <v>141.19</v>
      </c>
      <c r="Z46" s="8">
        <v>135.691</v>
      </c>
      <c r="AA46" s="8">
        <v>130.369</v>
      </c>
      <c r="AB46" s="8">
        <v>125.222</v>
      </c>
      <c r="AC46" s="8">
        <v>120.27</v>
      </c>
      <c r="AD46" s="8">
        <v>115.52</v>
      </c>
      <c r="AE46" s="8">
        <v>110.948</v>
      </c>
      <c r="AF46" s="8">
        <v>106.564</v>
      </c>
      <c r="AG46" s="8">
        <v>102.392</v>
      </c>
      <c r="AH46" s="8">
        <v>98.265</v>
      </c>
      <c r="AI46" s="8">
        <v>94.107</v>
      </c>
      <c r="AJ46" s="8">
        <v>90.008</v>
      </c>
      <c r="AK46" s="8">
        <v>86.122</v>
      </c>
      <c r="AL46" s="8">
        <v>82.407</v>
      </c>
      <c r="AM46" s="8">
        <v>79.018</v>
      </c>
      <c r="AN46" s="8">
        <v>76.037</v>
      </c>
      <c r="AO46" s="8">
        <v>73.396</v>
      </c>
      <c r="AP46" s="8">
        <v>70.887</v>
      </c>
      <c r="AQ46" s="8">
        <v>68.493</v>
      </c>
      <c r="AR46" s="8">
        <v>66.43</v>
      </c>
      <c r="AS46" s="8">
        <v>64.762</v>
      </c>
      <c r="AT46" s="8">
        <v>63.367</v>
      </c>
      <c r="AU46" s="8">
        <v>62.061</v>
      </c>
      <c r="AV46" s="8">
        <v>60.881</v>
      </c>
      <c r="AW46" s="8">
        <v>59.576</v>
      </c>
      <c r="AX46" s="8">
        <v>58.002</v>
      </c>
      <c r="AY46" s="8">
        <v>56.257</v>
      </c>
      <c r="AZ46" s="8">
        <v>54.588</v>
      </c>
      <c r="BA46" s="8">
        <v>52.943</v>
      </c>
      <c r="BB46" s="8">
        <v>51.291</v>
      </c>
      <c r="BC46" s="8">
        <v>49.641</v>
      </c>
      <c r="BD46" s="8">
        <v>47.987</v>
      </c>
      <c r="BE46" s="8">
        <v>46.317</v>
      </c>
      <c r="BF46" s="8">
        <v>44.637</v>
      </c>
      <c r="BG46" s="8">
        <v>42.927</v>
      </c>
      <c r="BH46" s="8">
        <v>41.178</v>
      </c>
      <c r="BI46" s="8">
        <v>39.399</v>
      </c>
      <c r="BJ46" s="8">
        <v>37.626</v>
      </c>
      <c r="BK46" s="8">
        <v>35.859</v>
      </c>
      <c r="BL46" s="8">
        <v>34.083</v>
      </c>
      <c r="BM46" s="8">
        <v>32.301</v>
      </c>
      <c r="BN46" s="8">
        <v>30.522</v>
      </c>
      <c r="BO46" s="8">
        <v>28.762</v>
      </c>
      <c r="BP46" s="8">
        <v>27.027</v>
      </c>
      <c r="BQ46" s="8">
        <v>25.328</v>
      </c>
      <c r="BR46" s="8">
        <v>23.68</v>
      </c>
      <c r="BS46" s="8">
        <v>22.08</v>
      </c>
      <c r="BT46" s="8">
        <v>20.515</v>
      </c>
      <c r="BU46" s="8">
        <v>18.983</v>
      </c>
      <c r="BV46" s="8">
        <v>17.527</v>
      </c>
      <c r="BW46" s="8">
        <v>16.161</v>
      </c>
      <c r="BX46" s="8">
        <v>14.873</v>
      </c>
      <c r="BY46" s="8">
        <v>13.633</v>
      </c>
      <c r="BZ46" s="8">
        <v>12.455</v>
      </c>
      <c r="CA46" s="8">
        <v>11.297</v>
      </c>
      <c r="CB46" s="8">
        <v>10.135</v>
      </c>
      <c r="CC46" s="8">
        <v>8.995</v>
      </c>
      <c r="CD46" s="8">
        <v>53.825</v>
      </c>
      <c r="CE46" s="9" t="s">
        <v>19</v>
      </c>
      <c r="CF46" s="9" t="s">
        <v>19</v>
      </c>
      <c r="CG46" s="9" t="s">
        <v>19</v>
      </c>
      <c r="CH46" s="9" t="s">
        <v>19</v>
      </c>
      <c r="CI46" s="9" t="s">
        <v>19</v>
      </c>
      <c r="CJ46" s="9" t="s">
        <v>19</v>
      </c>
      <c r="CK46" s="9" t="s">
        <v>19</v>
      </c>
      <c r="CL46" s="9" t="s">
        <v>19</v>
      </c>
      <c r="CM46" s="9" t="s">
        <v>19</v>
      </c>
      <c r="CN46" s="9" t="s">
        <v>19</v>
      </c>
      <c r="CO46" s="9" t="s">
        <v>19</v>
      </c>
      <c r="CP46" s="9" t="s">
        <v>19</v>
      </c>
      <c r="CQ46" s="9" t="s">
        <v>19</v>
      </c>
      <c r="CR46" s="9" t="s">
        <v>19</v>
      </c>
      <c r="CS46" s="9" t="s">
        <v>19</v>
      </c>
      <c r="CT46" s="9" t="s">
        <v>19</v>
      </c>
      <c r="CU46" s="9" t="s">
        <v>19</v>
      </c>
      <c r="CV46" s="9" t="s">
        <v>19</v>
      </c>
      <c r="CW46" s="9" t="s">
        <v>19</v>
      </c>
      <c r="CX46" s="9" t="s">
        <v>19</v>
      </c>
      <c r="CY46" s="14">
        <f t="shared" si="6"/>
        <v>8581.057000000003</v>
      </c>
      <c r="CZ46" s="14">
        <f t="shared" si="7"/>
        <v>4757.346</v>
      </c>
      <c r="DA46" s="14">
        <f t="shared" si="8"/>
        <v>325.276</v>
      </c>
      <c r="DB46" s="16">
        <f t="shared" si="9"/>
        <v>55.4400932192852</v>
      </c>
      <c r="DC46" s="16">
        <f t="shared" si="10"/>
        <v>3.790628590393933</v>
      </c>
      <c r="DD46" s="16">
        <f t="shared" si="11"/>
        <v>40.76927819032086</v>
      </c>
    </row>
    <row r="47" spans="1:108" ht="14.25">
      <c r="A47" s="11">
        <v>1994</v>
      </c>
      <c r="B47" s="8">
        <v>322.817</v>
      </c>
      <c r="C47" s="8">
        <v>314.062</v>
      </c>
      <c r="D47" s="8">
        <v>305.378</v>
      </c>
      <c r="E47" s="8">
        <v>296.769</v>
      </c>
      <c r="F47" s="8">
        <v>288.24</v>
      </c>
      <c r="G47" s="8">
        <v>279.787</v>
      </c>
      <c r="H47" s="8">
        <v>271.413</v>
      </c>
      <c r="I47" s="8">
        <v>263.123</v>
      </c>
      <c r="J47" s="8">
        <v>254.917</v>
      </c>
      <c r="K47" s="8">
        <v>246.794</v>
      </c>
      <c r="L47" s="8">
        <v>238.777</v>
      </c>
      <c r="M47" s="8">
        <v>230.88</v>
      </c>
      <c r="N47" s="8">
        <v>223.024</v>
      </c>
      <c r="O47" s="8">
        <v>215.173</v>
      </c>
      <c r="P47" s="8">
        <v>207.382</v>
      </c>
      <c r="Q47" s="8">
        <v>199.741</v>
      </c>
      <c r="R47" s="8">
        <v>192.239</v>
      </c>
      <c r="S47" s="8">
        <v>184.943</v>
      </c>
      <c r="T47" s="8">
        <v>177.893</v>
      </c>
      <c r="U47" s="8">
        <v>171.077</v>
      </c>
      <c r="V47" s="8">
        <v>164.422</v>
      </c>
      <c r="W47" s="8">
        <v>157.94</v>
      </c>
      <c r="X47" s="8">
        <v>151.694</v>
      </c>
      <c r="Y47" s="8">
        <v>145.7</v>
      </c>
      <c r="Z47" s="8">
        <v>139.943</v>
      </c>
      <c r="AA47" s="8">
        <v>134.371</v>
      </c>
      <c r="AB47" s="8">
        <v>128.976</v>
      </c>
      <c r="AC47" s="8">
        <v>123.821</v>
      </c>
      <c r="AD47" s="8">
        <v>118.931</v>
      </c>
      <c r="AE47" s="8">
        <v>114.265</v>
      </c>
      <c r="AF47" s="8">
        <v>109.782</v>
      </c>
      <c r="AG47" s="8">
        <v>105.505</v>
      </c>
      <c r="AH47" s="8">
        <v>101.298</v>
      </c>
      <c r="AI47" s="8">
        <v>97.096</v>
      </c>
      <c r="AJ47" s="8">
        <v>92.963</v>
      </c>
      <c r="AK47" s="8">
        <v>89.048</v>
      </c>
      <c r="AL47" s="8">
        <v>85.337</v>
      </c>
      <c r="AM47" s="8">
        <v>81.815</v>
      </c>
      <c r="AN47" s="8">
        <v>78.496</v>
      </c>
      <c r="AO47" s="8">
        <v>75.393</v>
      </c>
      <c r="AP47" s="8">
        <v>72.448</v>
      </c>
      <c r="AQ47" s="8">
        <v>69.603</v>
      </c>
      <c r="AR47" s="8">
        <v>67.228</v>
      </c>
      <c r="AS47" s="8">
        <v>65.476</v>
      </c>
      <c r="AT47" s="8">
        <v>64.148</v>
      </c>
      <c r="AU47" s="8">
        <v>62.892</v>
      </c>
      <c r="AV47" s="8">
        <v>61.779</v>
      </c>
      <c r="AW47" s="8">
        <v>60.523</v>
      </c>
      <c r="AX47" s="8">
        <v>58.942</v>
      </c>
      <c r="AY47" s="8">
        <v>57.162</v>
      </c>
      <c r="AZ47" s="8">
        <v>55.481</v>
      </c>
      <c r="BA47" s="8">
        <v>53.837</v>
      </c>
      <c r="BB47" s="8">
        <v>52.195</v>
      </c>
      <c r="BC47" s="8">
        <v>50.564</v>
      </c>
      <c r="BD47" s="8">
        <v>48.935</v>
      </c>
      <c r="BE47" s="8">
        <v>47.29</v>
      </c>
      <c r="BF47" s="8">
        <v>45.636</v>
      </c>
      <c r="BG47" s="8">
        <v>43.945</v>
      </c>
      <c r="BH47" s="8">
        <v>42.205</v>
      </c>
      <c r="BI47" s="8">
        <v>40.43</v>
      </c>
      <c r="BJ47" s="8">
        <v>38.657</v>
      </c>
      <c r="BK47" s="8">
        <v>36.886</v>
      </c>
      <c r="BL47" s="8">
        <v>35.106</v>
      </c>
      <c r="BM47" s="8">
        <v>33.316</v>
      </c>
      <c r="BN47" s="8">
        <v>31.527</v>
      </c>
      <c r="BO47" s="8">
        <v>29.752</v>
      </c>
      <c r="BP47" s="8">
        <v>28.001</v>
      </c>
      <c r="BQ47" s="8">
        <v>26.272</v>
      </c>
      <c r="BR47" s="8">
        <v>24.574</v>
      </c>
      <c r="BS47" s="8">
        <v>22.916</v>
      </c>
      <c r="BT47" s="8">
        <v>21.288</v>
      </c>
      <c r="BU47" s="8">
        <v>19.691</v>
      </c>
      <c r="BV47" s="8">
        <v>18.177</v>
      </c>
      <c r="BW47" s="8">
        <v>16.764</v>
      </c>
      <c r="BX47" s="8">
        <v>15.435</v>
      </c>
      <c r="BY47" s="8">
        <v>14.153</v>
      </c>
      <c r="BZ47" s="8">
        <v>12.935</v>
      </c>
      <c r="CA47" s="8">
        <v>11.734</v>
      </c>
      <c r="CB47" s="8">
        <v>10.533</v>
      </c>
      <c r="CC47" s="8">
        <v>9.355</v>
      </c>
      <c r="CD47" s="8">
        <v>56.047</v>
      </c>
      <c r="CE47" s="9" t="s">
        <v>19</v>
      </c>
      <c r="CF47" s="9" t="s">
        <v>19</v>
      </c>
      <c r="CG47" s="9" t="s">
        <v>19</v>
      </c>
      <c r="CH47" s="9" t="s">
        <v>19</v>
      </c>
      <c r="CI47" s="9" t="s">
        <v>19</v>
      </c>
      <c r="CJ47" s="9" t="s">
        <v>19</v>
      </c>
      <c r="CK47" s="9" t="s">
        <v>19</v>
      </c>
      <c r="CL47" s="9" t="s">
        <v>19</v>
      </c>
      <c r="CM47" s="9" t="s">
        <v>19</v>
      </c>
      <c r="CN47" s="9" t="s">
        <v>19</v>
      </c>
      <c r="CO47" s="9" t="s">
        <v>19</v>
      </c>
      <c r="CP47" s="9" t="s">
        <v>19</v>
      </c>
      <c r="CQ47" s="9" t="s">
        <v>19</v>
      </c>
      <c r="CR47" s="9" t="s">
        <v>19</v>
      </c>
      <c r="CS47" s="9" t="s">
        <v>19</v>
      </c>
      <c r="CT47" s="9" t="s">
        <v>19</v>
      </c>
      <c r="CU47" s="9" t="s">
        <v>19</v>
      </c>
      <c r="CV47" s="9" t="s">
        <v>19</v>
      </c>
      <c r="CW47" s="9" t="s">
        <v>19</v>
      </c>
      <c r="CX47" s="9" t="s">
        <v>19</v>
      </c>
      <c r="CY47" s="14">
        <f t="shared" si="6"/>
        <v>8815.063000000004</v>
      </c>
      <c r="CZ47" s="14">
        <f t="shared" si="7"/>
        <v>4884.429000000001</v>
      </c>
      <c r="DA47" s="14">
        <f t="shared" si="8"/>
        <v>337.62700000000007</v>
      </c>
      <c r="DB47" s="16">
        <f t="shared" si="9"/>
        <v>55.41002940081084</v>
      </c>
      <c r="DC47" s="16">
        <f t="shared" si="10"/>
        <v>3.830114430265557</v>
      </c>
      <c r="DD47" s="16">
        <f t="shared" si="11"/>
        <v>40.7598561689236</v>
      </c>
    </row>
    <row r="48" spans="1:108" ht="14.25">
      <c r="A48" s="11">
        <v>1995</v>
      </c>
      <c r="B48" s="8">
        <v>327.291</v>
      </c>
      <c r="C48" s="8">
        <v>318.789</v>
      </c>
      <c r="D48" s="8">
        <v>310.389</v>
      </c>
      <c r="E48" s="8">
        <v>302.085</v>
      </c>
      <c r="F48" s="8">
        <v>293.868</v>
      </c>
      <c r="G48" s="8">
        <v>285.73</v>
      </c>
      <c r="H48" s="8">
        <v>277.666</v>
      </c>
      <c r="I48" s="8">
        <v>269.666</v>
      </c>
      <c r="J48" s="8">
        <v>261.724</v>
      </c>
      <c r="K48" s="8">
        <v>253.834</v>
      </c>
      <c r="L48" s="8">
        <v>246.023</v>
      </c>
      <c r="M48" s="8">
        <v>238.319</v>
      </c>
      <c r="N48" s="8">
        <v>230.537</v>
      </c>
      <c r="O48" s="8">
        <v>222.592</v>
      </c>
      <c r="P48" s="8">
        <v>214.587</v>
      </c>
      <c r="Q48" s="8">
        <v>206.716</v>
      </c>
      <c r="R48" s="8">
        <v>198.955</v>
      </c>
      <c r="S48" s="8">
        <v>191.385</v>
      </c>
      <c r="T48" s="8">
        <v>184.073</v>
      </c>
      <c r="U48" s="8">
        <v>176.994</v>
      </c>
      <c r="V48" s="8">
        <v>170.058</v>
      </c>
      <c r="W48" s="8">
        <v>163.282</v>
      </c>
      <c r="X48" s="8">
        <v>156.747</v>
      </c>
      <c r="Y48" s="8">
        <v>150.48</v>
      </c>
      <c r="Z48" s="8">
        <v>144.464</v>
      </c>
      <c r="AA48" s="8">
        <v>138.634</v>
      </c>
      <c r="AB48" s="8">
        <v>132.987</v>
      </c>
      <c r="AC48" s="8">
        <v>127.614</v>
      </c>
      <c r="AD48" s="8">
        <v>122.556</v>
      </c>
      <c r="AE48" s="8">
        <v>117.761</v>
      </c>
      <c r="AF48" s="8">
        <v>113.145</v>
      </c>
      <c r="AG48" s="8">
        <v>108.731</v>
      </c>
      <c r="AH48" s="8">
        <v>104.42</v>
      </c>
      <c r="AI48" s="8">
        <v>100.157</v>
      </c>
      <c r="AJ48" s="8">
        <v>95.983</v>
      </c>
      <c r="AK48" s="8">
        <v>92.029</v>
      </c>
      <c r="AL48" s="8">
        <v>88.299</v>
      </c>
      <c r="AM48" s="8">
        <v>84.661</v>
      </c>
      <c r="AN48" s="8">
        <v>81.073</v>
      </c>
      <c r="AO48" s="8">
        <v>77.607</v>
      </c>
      <c r="AP48" s="8">
        <v>74.324</v>
      </c>
      <c r="AQ48" s="8">
        <v>71.135</v>
      </c>
      <c r="AR48" s="8">
        <v>68.485</v>
      </c>
      <c r="AS48" s="8">
        <v>66.573</v>
      </c>
      <c r="AT48" s="8">
        <v>65.164</v>
      </c>
      <c r="AU48" s="8">
        <v>63.822</v>
      </c>
      <c r="AV48" s="8">
        <v>62.629</v>
      </c>
      <c r="AW48" s="8">
        <v>61.328</v>
      </c>
      <c r="AX48" s="8">
        <v>59.737</v>
      </c>
      <c r="AY48" s="8">
        <v>57.977</v>
      </c>
      <c r="AZ48" s="8">
        <v>56.328</v>
      </c>
      <c r="BA48" s="8">
        <v>54.73</v>
      </c>
      <c r="BB48" s="8">
        <v>53.128</v>
      </c>
      <c r="BC48" s="8">
        <v>51.512</v>
      </c>
      <c r="BD48" s="8">
        <v>49.886</v>
      </c>
      <c r="BE48" s="8">
        <v>48.25</v>
      </c>
      <c r="BF48" s="8">
        <v>46.608</v>
      </c>
      <c r="BG48" s="8">
        <v>44.929</v>
      </c>
      <c r="BH48" s="8">
        <v>43.202</v>
      </c>
      <c r="BI48" s="8">
        <v>41.438</v>
      </c>
      <c r="BJ48" s="8">
        <v>39.673</v>
      </c>
      <c r="BK48" s="8">
        <v>37.907</v>
      </c>
      <c r="BL48" s="8">
        <v>36.128</v>
      </c>
      <c r="BM48" s="8">
        <v>34.333</v>
      </c>
      <c r="BN48" s="8">
        <v>32.533</v>
      </c>
      <c r="BO48" s="8">
        <v>30.744</v>
      </c>
      <c r="BP48" s="8">
        <v>28.976</v>
      </c>
      <c r="BQ48" s="8">
        <v>27.221</v>
      </c>
      <c r="BR48" s="8">
        <v>25.482</v>
      </c>
      <c r="BS48" s="8">
        <v>23.771</v>
      </c>
      <c r="BT48" s="8">
        <v>22.092</v>
      </c>
      <c r="BU48" s="8">
        <v>20.439</v>
      </c>
      <c r="BV48" s="8">
        <v>18.87</v>
      </c>
      <c r="BW48" s="8">
        <v>17.405</v>
      </c>
      <c r="BX48" s="8">
        <v>16.029</v>
      </c>
      <c r="BY48" s="8">
        <v>14.697</v>
      </c>
      <c r="BZ48" s="8">
        <v>13.428</v>
      </c>
      <c r="CA48" s="8">
        <v>12.183</v>
      </c>
      <c r="CB48" s="8">
        <v>10.945</v>
      </c>
      <c r="CC48" s="8">
        <v>9.736</v>
      </c>
      <c r="CD48" s="8">
        <v>8.598</v>
      </c>
      <c r="CE48" s="8">
        <v>7.516</v>
      </c>
      <c r="CF48" s="8">
        <v>6.542</v>
      </c>
      <c r="CG48" s="8">
        <v>5.7</v>
      </c>
      <c r="CH48" s="8">
        <v>4.969</v>
      </c>
      <c r="CI48" s="8">
        <v>4.291</v>
      </c>
      <c r="CJ48" s="8">
        <v>3.671</v>
      </c>
      <c r="CK48" s="8">
        <v>3.122</v>
      </c>
      <c r="CL48" s="8">
        <v>2.638</v>
      </c>
      <c r="CM48" s="8">
        <v>2.215</v>
      </c>
      <c r="CN48" s="8">
        <v>1.847</v>
      </c>
      <c r="CO48" s="8">
        <v>1.528</v>
      </c>
      <c r="CP48" s="8">
        <v>1.254</v>
      </c>
      <c r="CQ48" s="8">
        <v>1.018</v>
      </c>
      <c r="CR48" s="8">
        <v>0.818</v>
      </c>
      <c r="CS48" s="8">
        <v>0.652</v>
      </c>
      <c r="CT48" s="8">
        <v>0.521</v>
      </c>
      <c r="CU48" s="8">
        <v>0.41</v>
      </c>
      <c r="CV48" s="8">
        <v>0.32</v>
      </c>
      <c r="CW48" s="8">
        <v>0.244</v>
      </c>
      <c r="CX48" s="8">
        <v>0.682</v>
      </c>
      <c r="CY48" s="14">
        <f t="shared" si="6"/>
        <v>9054.244000000008</v>
      </c>
      <c r="CZ48" s="14">
        <f t="shared" si="7"/>
        <v>5011.223</v>
      </c>
      <c r="DA48" s="14">
        <f t="shared" si="8"/>
        <v>350.57399999999996</v>
      </c>
      <c r="DB48" s="16">
        <f t="shared" si="9"/>
        <v>55.34667499572571</v>
      </c>
      <c r="DC48" s="16">
        <f t="shared" si="10"/>
        <v>3.8719301136571938</v>
      </c>
      <c r="DD48" s="16">
        <f t="shared" si="11"/>
        <v>40.7813948906171</v>
      </c>
    </row>
    <row r="49" spans="1:108" ht="14.25">
      <c r="A49" s="11">
        <v>1996</v>
      </c>
      <c r="B49" s="8">
        <v>332.687</v>
      </c>
      <c r="C49" s="8">
        <v>323.89</v>
      </c>
      <c r="D49" s="8">
        <v>315.359</v>
      </c>
      <c r="E49" s="8">
        <v>307.06</v>
      </c>
      <c r="F49" s="8">
        <v>298.964</v>
      </c>
      <c r="G49" s="8">
        <v>291.042</v>
      </c>
      <c r="H49" s="8">
        <v>283.265</v>
      </c>
      <c r="I49" s="8">
        <v>275.6</v>
      </c>
      <c r="J49" s="8">
        <v>268.019</v>
      </c>
      <c r="K49" s="8">
        <v>260.492</v>
      </c>
      <c r="L49" s="8">
        <v>253.058</v>
      </c>
      <c r="M49" s="8">
        <v>245.761</v>
      </c>
      <c r="N49" s="8">
        <v>238.213</v>
      </c>
      <c r="O49" s="8">
        <v>230.238</v>
      </c>
      <c r="P49" s="8">
        <v>222.025</v>
      </c>
      <c r="Q49" s="8">
        <v>213.945</v>
      </c>
      <c r="R49" s="8">
        <v>205.946</v>
      </c>
      <c r="S49" s="8">
        <v>198.119</v>
      </c>
      <c r="T49" s="8">
        <v>190.553</v>
      </c>
      <c r="U49" s="8">
        <v>183.22</v>
      </c>
      <c r="V49" s="8">
        <v>175.999</v>
      </c>
      <c r="W49" s="8">
        <v>168.916</v>
      </c>
      <c r="X49" s="8">
        <v>162.084</v>
      </c>
      <c r="Y49" s="8">
        <v>155.542</v>
      </c>
      <c r="Z49" s="8">
        <v>149.27</v>
      </c>
      <c r="AA49" s="8">
        <v>143.184</v>
      </c>
      <c r="AB49" s="8">
        <v>137.281</v>
      </c>
      <c r="AC49" s="8">
        <v>131.679</v>
      </c>
      <c r="AD49" s="8">
        <v>126.42</v>
      </c>
      <c r="AE49" s="8">
        <v>121.45</v>
      </c>
      <c r="AF49" s="8">
        <v>116.664</v>
      </c>
      <c r="AG49" s="8">
        <v>112.077</v>
      </c>
      <c r="AH49" s="8">
        <v>107.631</v>
      </c>
      <c r="AI49" s="8">
        <v>103.285</v>
      </c>
      <c r="AJ49" s="8">
        <v>99.057</v>
      </c>
      <c r="AK49" s="8">
        <v>95.048</v>
      </c>
      <c r="AL49" s="8">
        <v>91.272</v>
      </c>
      <c r="AM49" s="8">
        <v>87.535</v>
      </c>
      <c r="AN49" s="8">
        <v>83.764</v>
      </c>
      <c r="AO49" s="8">
        <v>80.06</v>
      </c>
      <c r="AP49" s="8">
        <v>76.553</v>
      </c>
      <c r="AQ49" s="8">
        <v>73.155</v>
      </c>
      <c r="AR49" s="8">
        <v>70.275</v>
      </c>
      <c r="AS49" s="8">
        <v>68.112</v>
      </c>
      <c r="AT49" s="8">
        <v>66.446</v>
      </c>
      <c r="AU49" s="8">
        <v>64.857</v>
      </c>
      <c r="AV49" s="8">
        <v>63.409</v>
      </c>
      <c r="AW49" s="8">
        <v>61.952</v>
      </c>
      <c r="AX49" s="8">
        <v>60.358</v>
      </c>
      <c r="AY49" s="8">
        <v>58.69</v>
      </c>
      <c r="AZ49" s="8">
        <v>57.134</v>
      </c>
      <c r="BA49" s="8">
        <v>55.647</v>
      </c>
      <c r="BB49" s="8">
        <v>54.122</v>
      </c>
      <c r="BC49" s="8">
        <v>52.517</v>
      </c>
      <c r="BD49" s="8">
        <v>50.855</v>
      </c>
      <c r="BE49" s="8">
        <v>49.205</v>
      </c>
      <c r="BF49" s="8">
        <v>47.552</v>
      </c>
      <c r="BG49" s="8">
        <v>45.873</v>
      </c>
      <c r="BH49" s="8">
        <v>44.159</v>
      </c>
      <c r="BI49" s="8">
        <v>42.418</v>
      </c>
      <c r="BJ49" s="8">
        <v>40.671</v>
      </c>
      <c r="BK49" s="8">
        <v>38.923</v>
      </c>
      <c r="BL49" s="8">
        <v>37.149</v>
      </c>
      <c r="BM49" s="8">
        <v>35.35</v>
      </c>
      <c r="BN49" s="8">
        <v>33.538</v>
      </c>
      <c r="BO49" s="8">
        <v>31.735</v>
      </c>
      <c r="BP49" s="8">
        <v>29.948</v>
      </c>
      <c r="BQ49" s="8">
        <v>28.168</v>
      </c>
      <c r="BR49" s="8">
        <v>26.396</v>
      </c>
      <c r="BS49" s="8">
        <v>24.644</v>
      </c>
      <c r="BT49" s="8">
        <v>22.922</v>
      </c>
      <c r="BU49" s="8">
        <v>21.229</v>
      </c>
      <c r="BV49" s="8">
        <v>19.609</v>
      </c>
      <c r="BW49" s="8">
        <v>18.09</v>
      </c>
      <c r="BX49" s="8">
        <v>16.654</v>
      </c>
      <c r="BY49" s="8">
        <v>15.264</v>
      </c>
      <c r="BZ49" s="8">
        <v>13.933</v>
      </c>
      <c r="CA49" s="8">
        <v>12.638</v>
      </c>
      <c r="CB49" s="8">
        <v>11.368</v>
      </c>
      <c r="CC49" s="8">
        <v>10.141</v>
      </c>
      <c r="CD49" s="8">
        <v>8.981</v>
      </c>
      <c r="CE49" s="8">
        <v>7.882</v>
      </c>
      <c r="CF49" s="8">
        <v>6.882</v>
      </c>
      <c r="CG49" s="8">
        <v>6.003</v>
      </c>
      <c r="CH49" s="8">
        <v>5.226</v>
      </c>
      <c r="CI49" s="8">
        <v>4.507</v>
      </c>
      <c r="CJ49" s="8">
        <v>3.849</v>
      </c>
      <c r="CK49" s="8">
        <v>3.264</v>
      </c>
      <c r="CL49" s="8">
        <v>2.757</v>
      </c>
      <c r="CM49" s="8">
        <v>2.317</v>
      </c>
      <c r="CN49" s="8">
        <v>1.933</v>
      </c>
      <c r="CO49" s="8">
        <v>1.598</v>
      </c>
      <c r="CP49" s="8">
        <v>1.312</v>
      </c>
      <c r="CQ49" s="8">
        <v>1.064</v>
      </c>
      <c r="CR49" s="8">
        <v>0.853</v>
      </c>
      <c r="CS49" s="8">
        <v>0.682</v>
      </c>
      <c r="CT49" s="8">
        <v>0.544</v>
      </c>
      <c r="CU49" s="8">
        <v>0.43</v>
      </c>
      <c r="CV49" s="8">
        <v>0.334</v>
      </c>
      <c r="CW49" s="8">
        <v>0.255</v>
      </c>
      <c r="CX49" s="8">
        <v>0.709</v>
      </c>
      <c r="CY49" s="14">
        <f t="shared" si="6"/>
        <v>9298.715000000002</v>
      </c>
      <c r="CZ49" s="14">
        <f t="shared" si="7"/>
        <v>5137.455999999999</v>
      </c>
      <c r="DA49" s="14">
        <f t="shared" si="8"/>
        <v>364.12100000000004</v>
      </c>
      <c r="DB49" s="16">
        <f t="shared" si="9"/>
        <v>55.2490962460942</v>
      </c>
      <c r="DC49" s="16">
        <f t="shared" si="10"/>
        <v>3.915820626828545</v>
      </c>
      <c r="DD49" s="16">
        <f t="shared" si="11"/>
        <v>40.835083127077255</v>
      </c>
    </row>
    <row r="50" spans="1:108" ht="14.25">
      <c r="A50" s="11">
        <v>1997</v>
      </c>
      <c r="B50" s="8">
        <v>338.862</v>
      </c>
      <c r="C50" s="8">
        <v>329.312</v>
      </c>
      <c r="D50" s="8">
        <v>320.293</v>
      </c>
      <c r="E50" s="8">
        <v>311.749</v>
      </c>
      <c r="F50" s="8">
        <v>303.612</v>
      </c>
      <c r="G50" s="8">
        <v>295.819</v>
      </c>
      <c r="H50" s="8">
        <v>288.303</v>
      </c>
      <c r="I50" s="8">
        <v>281.007</v>
      </c>
      <c r="J50" s="8">
        <v>273.86</v>
      </c>
      <c r="K50" s="8">
        <v>266.8</v>
      </c>
      <c r="L50" s="8">
        <v>259.885</v>
      </c>
      <c r="M50" s="8">
        <v>253.167</v>
      </c>
      <c r="N50" s="8">
        <v>245.988</v>
      </c>
      <c r="O50" s="8">
        <v>238.046</v>
      </c>
      <c r="P50" s="8">
        <v>229.635</v>
      </c>
      <c r="Q50" s="8">
        <v>221.371</v>
      </c>
      <c r="R50" s="8">
        <v>213.164</v>
      </c>
      <c r="S50" s="8">
        <v>205.1</v>
      </c>
      <c r="T50" s="8">
        <v>197.298</v>
      </c>
      <c r="U50" s="8">
        <v>189.721</v>
      </c>
      <c r="V50" s="8">
        <v>182.217</v>
      </c>
      <c r="W50" s="8">
        <v>174.828</v>
      </c>
      <c r="X50" s="8">
        <v>167.695</v>
      </c>
      <c r="Y50" s="8">
        <v>160.881</v>
      </c>
      <c r="Z50" s="8">
        <v>154.354</v>
      </c>
      <c r="AA50" s="8">
        <v>148.01</v>
      </c>
      <c r="AB50" s="8">
        <v>141.851</v>
      </c>
      <c r="AC50" s="8">
        <v>136.004</v>
      </c>
      <c r="AD50" s="8">
        <v>130.514</v>
      </c>
      <c r="AE50" s="8">
        <v>125.327</v>
      </c>
      <c r="AF50" s="8">
        <v>120.332</v>
      </c>
      <c r="AG50" s="8">
        <v>115.536</v>
      </c>
      <c r="AH50" s="8">
        <v>110.927</v>
      </c>
      <c r="AI50" s="8">
        <v>106.482</v>
      </c>
      <c r="AJ50" s="8">
        <v>102.197</v>
      </c>
      <c r="AK50" s="8">
        <v>98.126</v>
      </c>
      <c r="AL50" s="8">
        <v>94.285</v>
      </c>
      <c r="AM50" s="8">
        <v>90.471</v>
      </c>
      <c r="AN50" s="8">
        <v>86.586</v>
      </c>
      <c r="AO50" s="8">
        <v>82.743</v>
      </c>
      <c r="AP50" s="8">
        <v>79.107</v>
      </c>
      <c r="AQ50" s="8">
        <v>75.609</v>
      </c>
      <c r="AR50" s="8">
        <v>72.537</v>
      </c>
      <c r="AS50" s="8">
        <v>70.045</v>
      </c>
      <c r="AT50" s="8">
        <v>67.98</v>
      </c>
      <c r="AU50" s="8">
        <v>66.007</v>
      </c>
      <c r="AV50" s="8">
        <v>64.16</v>
      </c>
      <c r="AW50" s="8">
        <v>62.456</v>
      </c>
      <c r="AX50" s="8">
        <v>60.856</v>
      </c>
      <c r="AY50" s="8">
        <v>59.339</v>
      </c>
      <c r="AZ50" s="8">
        <v>57.918</v>
      </c>
      <c r="BA50" s="8">
        <v>56.592</v>
      </c>
      <c r="BB50" s="8">
        <v>55.173</v>
      </c>
      <c r="BC50" s="8">
        <v>53.566</v>
      </c>
      <c r="BD50" s="8">
        <v>51.841</v>
      </c>
      <c r="BE50" s="8">
        <v>50.153</v>
      </c>
      <c r="BF50" s="8">
        <v>48.471</v>
      </c>
      <c r="BG50" s="8">
        <v>46.777</v>
      </c>
      <c r="BH50" s="8">
        <v>45.081</v>
      </c>
      <c r="BI50" s="8">
        <v>43.373</v>
      </c>
      <c r="BJ50" s="8">
        <v>41.652</v>
      </c>
      <c r="BK50" s="8">
        <v>39.925</v>
      </c>
      <c r="BL50" s="8">
        <v>38.166</v>
      </c>
      <c r="BM50" s="8">
        <v>36.365</v>
      </c>
      <c r="BN50" s="8">
        <v>34.537</v>
      </c>
      <c r="BO50" s="8">
        <v>32.722</v>
      </c>
      <c r="BP50" s="8">
        <v>30.916</v>
      </c>
      <c r="BQ50" s="8">
        <v>29.114</v>
      </c>
      <c r="BR50" s="8">
        <v>27.316</v>
      </c>
      <c r="BS50" s="8">
        <v>25.533</v>
      </c>
      <c r="BT50" s="8">
        <v>23.78</v>
      </c>
      <c r="BU50" s="8">
        <v>22.052</v>
      </c>
      <c r="BV50" s="8">
        <v>20.389</v>
      </c>
      <c r="BW50" s="8">
        <v>18.812</v>
      </c>
      <c r="BX50" s="8">
        <v>17.31</v>
      </c>
      <c r="BY50" s="8">
        <v>15.853</v>
      </c>
      <c r="BZ50" s="8">
        <v>14.45</v>
      </c>
      <c r="CA50" s="8">
        <v>13.103</v>
      </c>
      <c r="CB50" s="8">
        <v>11.806</v>
      </c>
      <c r="CC50" s="8">
        <v>10.565</v>
      </c>
      <c r="CD50" s="8">
        <v>9.393</v>
      </c>
      <c r="CE50" s="8">
        <v>8.283</v>
      </c>
      <c r="CF50" s="8">
        <v>7.261</v>
      </c>
      <c r="CG50" s="8">
        <v>6.343</v>
      </c>
      <c r="CH50" s="8">
        <v>5.514</v>
      </c>
      <c r="CI50" s="8">
        <v>4.748</v>
      </c>
      <c r="CJ50" s="8">
        <v>4.042</v>
      </c>
      <c r="CK50" s="8">
        <v>3.421</v>
      </c>
      <c r="CL50" s="8">
        <v>2.886</v>
      </c>
      <c r="CM50" s="8">
        <v>2.429</v>
      </c>
      <c r="CN50" s="8">
        <v>2.025</v>
      </c>
      <c r="CO50" s="8">
        <v>1.675</v>
      </c>
      <c r="CP50" s="8">
        <v>1.373</v>
      </c>
      <c r="CQ50" s="8">
        <v>1.114</v>
      </c>
      <c r="CR50" s="8">
        <v>0.895</v>
      </c>
      <c r="CS50" s="8">
        <v>0.714</v>
      </c>
      <c r="CT50" s="8">
        <v>0.57</v>
      </c>
      <c r="CU50" s="8">
        <v>0.45</v>
      </c>
      <c r="CV50" s="8">
        <v>0.349</v>
      </c>
      <c r="CW50" s="8">
        <v>0.267</v>
      </c>
      <c r="CX50" s="8">
        <v>0.74</v>
      </c>
      <c r="CY50" s="14">
        <f t="shared" si="6"/>
        <v>9548.256999999998</v>
      </c>
      <c r="CZ50" s="14">
        <f t="shared" si="7"/>
        <v>5262.992</v>
      </c>
      <c r="DA50" s="14">
        <f t="shared" si="8"/>
        <v>378.21299999999997</v>
      </c>
      <c r="DB50" s="16">
        <f t="shared" si="9"/>
        <v>55.11992398193725</v>
      </c>
      <c r="DC50" s="16">
        <f t="shared" si="10"/>
        <v>3.9610684965852934</v>
      </c>
      <c r="DD50" s="16">
        <f t="shared" si="11"/>
        <v>40.91900752147746</v>
      </c>
    </row>
    <row r="51" spans="1:108" ht="14.25">
      <c r="A51" s="11">
        <v>1998</v>
      </c>
      <c r="B51" s="8">
        <v>345.815</v>
      </c>
      <c r="C51" s="8">
        <v>335.182</v>
      </c>
      <c r="D51" s="8">
        <v>325.419</v>
      </c>
      <c r="E51" s="8">
        <v>316.422</v>
      </c>
      <c r="F51" s="8">
        <v>308.089</v>
      </c>
      <c r="G51" s="8">
        <v>300.318</v>
      </c>
      <c r="H51" s="8">
        <v>293.003</v>
      </c>
      <c r="I51" s="8">
        <v>286.044</v>
      </c>
      <c r="J51" s="8">
        <v>279.337</v>
      </c>
      <c r="K51" s="8">
        <v>272.776</v>
      </c>
      <c r="L51" s="8">
        <v>266.432</v>
      </c>
      <c r="M51" s="8">
        <v>260.367</v>
      </c>
      <c r="N51" s="8">
        <v>253.634</v>
      </c>
      <c r="O51" s="8">
        <v>245.794</v>
      </c>
      <c r="P51" s="8">
        <v>237.25</v>
      </c>
      <c r="Q51" s="8">
        <v>228.876</v>
      </c>
      <c r="R51" s="8">
        <v>220.539</v>
      </c>
      <c r="S51" s="8">
        <v>212.299</v>
      </c>
      <c r="T51" s="8">
        <v>204.292</v>
      </c>
      <c r="U51" s="8">
        <v>196.483</v>
      </c>
      <c r="V51" s="8">
        <v>188.711</v>
      </c>
      <c r="W51" s="8">
        <v>181.017</v>
      </c>
      <c r="X51" s="8">
        <v>173.588</v>
      </c>
      <c r="Y51" s="8">
        <v>166.503</v>
      </c>
      <c r="Z51" s="8">
        <v>159.723</v>
      </c>
      <c r="AA51" s="8">
        <v>153.117</v>
      </c>
      <c r="AB51" s="8">
        <v>146.697</v>
      </c>
      <c r="AC51" s="8">
        <v>140.589</v>
      </c>
      <c r="AD51" s="8">
        <v>134.845</v>
      </c>
      <c r="AE51" s="8">
        <v>129.411</v>
      </c>
      <c r="AF51" s="8">
        <v>124.177</v>
      </c>
      <c r="AG51" s="8">
        <v>119.144</v>
      </c>
      <c r="AH51" s="8">
        <v>114.346</v>
      </c>
      <c r="AI51" s="8">
        <v>109.783</v>
      </c>
      <c r="AJ51" s="8">
        <v>105.425</v>
      </c>
      <c r="AK51" s="8">
        <v>101.275</v>
      </c>
      <c r="AL51" s="8">
        <v>97.349</v>
      </c>
      <c r="AM51" s="8">
        <v>93.46</v>
      </c>
      <c r="AN51" s="8">
        <v>89.512</v>
      </c>
      <c r="AO51" s="8">
        <v>85.602</v>
      </c>
      <c r="AP51" s="8">
        <v>81.906</v>
      </c>
      <c r="AQ51" s="8">
        <v>78.382</v>
      </c>
      <c r="AR51" s="8">
        <v>75.153</v>
      </c>
      <c r="AS51" s="8">
        <v>72.3</v>
      </c>
      <c r="AT51" s="8">
        <v>69.757</v>
      </c>
      <c r="AU51" s="8">
        <v>67.333</v>
      </c>
      <c r="AV51" s="8">
        <v>65.014</v>
      </c>
      <c r="AW51" s="8">
        <v>63.006</v>
      </c>
      <c r="AX51" s="8">
        <v>61.377</v>
      </c>
      <c r="AY51" s="8">
        <v>60.007</v>
      </c>
      <c r="AZ51" s="8">
        <v>58.713</v>
      </c>
      <c r="BA51" s="8">
        <v>57.537</v>
      </c>
      <c r="BB51" s="8">
        <v>56.216</v>
      </c>
      <c r="BC51" s="8">
        <v>54.605</v>
      </c>
      <c r="BD51" s="8">
        <v>52.809</v>
      </c>
      <c r="BE51" s="8">
        <v>51.082</v>
      </c>
      <c r="BF51" s="8">
        <v>49.37</v>
      </c>
      <c r="BG51" s="8">
        <v>47.663</v>
      </c>
      <c r="BH51" s="8">
        <v>45.981</v>
      </c>
      <c r="BI51" s="8">
        <v>44.308</v>
      </c>
      <c r="BJ51" s="8">
        <v>42.613</v>
      </c>
      <c r="BK51" s="8">
        <v>40.912</v>
      </c>
      <c r="BL51" s="8">
        <v>39.167</v>
      </c>
      <c r="BM51" s="8">
        <v>37.367</v>
      </c>
      <c r="BN51" s="8">
        <v>35.527</v>
      </c>
      <c r="BO51" s="8">
        <v>33.697</v>
      </c>
      <c r="BP51" s="8">
        <v>31.879</v>
      </c>
      <c r="BQ51" s="8">
        <v>30.058</v>
      </c>
      <c r="BR51" s="8">
        <v>28.239</v>
      </c>
      <c r="BS51" s="8">
        <v>26.435</v>
      </c>
      <c r="BT51" s="8">
        <v>24.654</v>
      </c>
      <c r="BU51" s="8">
        <v>22.902</v>
      </c>
      <c r="BV51" s="8">
        <v>21.2</v>
      </c>
      <c r="BW51" s="8">
        <v>19.564</v>
      </c>
      <c r="BX51" s="8">
        <v>17.992</v>
      </c>
      <c r="BY51" s="8">
        <v>16.464</v>
      </c>
      <c r="BZ51" s="8">
        <v>14.99</v>
      </c>
      <c r="CA51" s="8">
        <v>13.584</v>
      </c>
      <c r="CB51" s="8">
        <v>12.259</v>
      </c>
      <c r="CC51" s="8">
        <v>11.01</v>
      </c>
      <c r="CD51" s="8">
        <v>9.824</v>
      </c>
      <c r="CE51" s="8">
        <v>8.707</v>
      </c>
      <c r="CF51" s="8">
        <v>7.663</v>
      </c>
      <c r="CG51" s="8">
        <v>6.704</v>
      </c>
      <c r="CH51" s="8">
        <v>5.822</v>
      </c>
      <c r="CI51" s="8">
        <v>5.007</v>
      </c>
      <c r="CJ51" s="8">
        <v>4.254</v>
      </c>
      <c r="CK51" s="8">
        <v>3.591</v>
      </c>
      <c r="CL51" s="8">
        <v>3.028</v>
      </c>
      <c r="CM51" s="8">
        <v>2.55</v>
      </c>
      <c r="CN51" s="8">
        <v>2.127</v>
      </c>
      <c r="CO51" s="8">
        <v>1.759</v>
      </c>
      <c r="CP51" s="8">
        <v>1.44</v>
      </c>
      <c r="CQ51" s="8">
        <v>1.167</v>
      </c>
      <c r="CR51" s="8">
        <v>0.937</v>
      </c>
      <c r="CS51" s="8">
        <v>0.749</v>
      </c>
      <c r="CT51" s="8">
        <v>0.597</v>
      </c>
      <c r="CU51" s="8">
        <v>0.472</v>
      </c>
      <c r="CV51" s="8">
        <v>0.366</v>
      </c>
      <c r="CW51" s="8">
        <v>0.279</v>
      </c>
      <c r="CX51" s="8">
        <v>0.774</v>
      </c>
      <c r="CY51" s="14">
        <f t="shared" si="6"/>
        <v>9803.494000000002</v>
      </c>
      <c r="CZ51" s="14">
        <f t="shared" si="7"/>
        <v>5388.371</v>
      </c>
      <c r="DA51" s="14">
        <f t="shared" si="8"/>
        <v>392.7440000000001</v>
      </c>
      <c r="DB51" s="16">
        <f t="shared" si="9"/>
        <v>54.96378128042919</v>
      </c>
      <c r="DC51" s="16">
        <f t="shared" si="10"/>
        <v>4.006163516803294</v>
      </c>
      <c r="DD51" s="16">
        <f t="shared" si="11"/>
        <v>41.030055202767514</v>
      </c>
    </row>
    <row r="52" spans="1:108" ht="14.25">
      <c r="A52" s="11">
        <v>1999</v>
      </c>
      <c r="B52" s="8">
        <v>353.484</v>
      </c>
      <c r="C52" s="8">
        <v>341.645</v>
      </c>
      <c r="D52" s="8">
        <v>331.007</v>
      </c>
      <c r="E52" s="8">
        <v>321.429</v>
      </c>
      <c r="F52" s="8">
        <v>312.776</v>
      </c>
      <c r="G52" s="8">
        <v>304.904</v>
      </c>
      <c r="H52" s="8">
        <v>297.674</v>
      </c>
      <c r="I52" s="8">
        <v>290.95</v>
      </c>
      <c r="J52" s="8">
        <v>284.591</v>
      </c>
      <c r="K52" s="8">
        <v>278.458</v>
      </c>
      <c r="L52" s="8">
        <v>272.618</v>
      </c>
      <c r="M52" s="8">
        <v>267.143</v>
      </c>
      <c r="N52" s="8">
        <v>260.85</v>
      </c>
      <c r="O52" s="8">
        <v>253.193</v>
      </c>
      <c r="P52" s="8">
        <v>244.653</v>
      </c>
      <c r="Q52" s="8">
        <v>236.301</v>
      </c>
      <c r="R52" s="8">
        <v>227.979</v>
      </c>
      <c r="S52" s="8">
        <v>219.676</v>
      </c>
      <c r="T52" s="8">
        <v>211.514</v>
      </c>
      <c r="U52" s="8">
        <v>203.484</v>
      </c>
      <c r="V52" s="8">
        <v>195.46</v>
      </c>
      <c r="W52" s="8">
        <v>187.482</v>
      </c>
      <c r="X52" s="8">
        <v>179.768</v>
      </c>
      <c r="Y52" s="8">
        <v>172.415</v>
      </c>
      <c r="Z52" s="8">
        <v>165.38</v>
      </c>
      <c r="AA52" s="8">
        <v>158.504</v>
      </c>
      <c r="AB52" s="8">
        <v>151.806</v>
      </c>
      <c r="AC52" s="8">
        <v>145.426</v>
      </c>
      <c r="AD52" s="8">
        <v>139.412</v>
      </c>
      <c r="AE52" s="8">
        <v>133.717</v>
      </c>
      <c r="AF52" s="8">
        <v>128.228</v>
      </c>
      <c r="AG52" s="8">
        <v>122.944</v>
      </c>
      <c r="AH52" s="8">
        <v>117.94</v>
      </c>
      <c r="AI52" s="8">
        <v>113.232</v>
      </c>
      <c r="AJ52" s="8">
        <v>108.777</v>
      </c>
      <c r="AK52" s="8">
        <v>104.519</v>
      </c>
      <c r="AL52" s="8">
        <v>100.486</v>
      </c>
      <c r="AM52" s="8">
        <v>96.509</v>
      </c>
      <c r="AN52" s="8">
        <v>92.51</v>
      </c>
      <c r="AO52" s="8">
        <v>88.563</v>
      </c>
      <c r="AP52" s="8">
        <v>84.831</v>
      </c>
      <c r="AQ52" s="8">
        <v>81.301</v>
      </c>
      <c r="AR52" s="8">
        <v>77.938</v>
      </c>
      <c r="AS52" s="8">
        <v>74.75</v>
      </c>
      <c r="AT52" s="8">
        <v>71.755</v>
      </c>
      <c r="AU52" s="8">
        <v>68.906</v>
      </c>
      <c r="AV52" s="8">
        <v>66.144</v>
      </c>
      <c r="AW52" s="8">
        <v>63.831</v>
      </c>
      <c r="AX52" s="8">
        <v>62.118</v>
      </c>
      <c r="AY52" s="8">
        <v>60.809</v>
      </c>
      <c r="AZ52" s="8">
        <v>59.558</v>
      </c>
      <c r="BA52" s="8">
        <v>58.444</v>
      </c>
      <c r="BB52" s="8">
        <v>57.168</v>
      </c>
      <c r="BC52" s="8">
        <v>55.547</v>
      </c>
      <c r="BD52" s="8">
        <v>53.713</v>
      </c>
      <c r="BE52" s="8">
        <v>51.971</v>
      </c>
      <c r="BF52" s="8">
        <v>50.257</v>
      </c>
      <c r="BG52" s="8">
        <v>48.555</v>
      </c>
      <c r="BH52" s="8">
        <v>46.887</v>
      </c>
      <c r="BI52" s="8">
        <v>45.232</v>
      </c>
      <c r="BJ52" s="8">
        <v>43.556</v>
      </c>
      <c r="BK52" s="8">
        <v>41.874</v>
      </c>
      <c r="BL52" s="8">
        <v>40.142</v>
      </c>
      <c r="BM52" s="8">
        <v>38.344</v>
      </c>
      <c r="BN52" s="8">
        <v>36.5</v>
      </c>
      <c r="BO52" s="8">
        <v>34.664</v>
      </c>
      <c r="BP52" s="8">
        <v>32.831</v>
      </c>
      <c r="BQ52" s="8">
        <v>31</v>
      </c>
      <c r="BR52" s="8">
        <v>29.164</v>
      </c>
      <c r="BS52" s="8">
        <v>27.34</v>
      </c>
      <c r="BT52" s="8">
        <v>25.537</v>
      </c>
      <c r="BU52" s="8">
        <v>23.761</v>
      </c>
      <c r="BV52" s="8">
        <v>22.025</v>
      </c>
      <c r="BW52" s="8">
        <v>20.332</v>
      </c>
      <c r="BX52" s="8">
        <v>18.696</v>
      </c>
      <c r="BY52" s="8">
        <v>17.102</v>
      </c>
      <c r="BZ52" s="8">
        <v>15.555</v>
      </c>
      <c r="CA52" s="8">
        <v>14.095</v>
      </c>
      <c r="CB52" s="8">
        <v>12.738</v>
      </c>
      <c r="CC52" s="8">
        <v>11.471</v>
      </c>
      <c r="CD52" s="8">
        <v>10.268</v>
      </c>
      <c r="CE52" s="8">
        <v>9.13</v>
      </c>
      <c r="CF52" s="8">
        <v>8.064</v>
      </c>
      <c r="CG52" s="8">
        <v>7.065</v>
      </c>
      <c r="CH52" s="8">
        <v>6.133</v>
      </c>
      <c r="CI52" s="8">
        <v>5.274</v>
      </c>
      <c r="CJ52" s="8">
        <v>4.478</v>
      </c>
      <c r="CK52" s="8">
        <v>3.777</v>
      </c>
      <c r="CL52" s="8">
        <v>3.185</v>
      </c>
      <c r="CM52" s="8">
        <v>2.683</v>
      </c>
      <c r="CN52" s="8">
        <v>2.236</v>
      </c>
      <c r="CO52" s="8">
        <v>1.847</v>
      </c>
      <c r="CP52" s="8">
        <v>1.511</v>
      </c>
      <c r="CQ52" s="8">
        <v>1.224</v>
      </c>
      <c r="CR52" s="8">
        <v>0.983</v>
      </c>
      <c r="CS52" s="8">
        <v>0.784</v>
      </c>
      <c r="CT52" s="8">
        <v>0.626</v>
      </c>
      <c r="CU52" s="8">
        <v>0.496</v>
      </c>
      <c r="CV52" s="8">
        <v>0.383</v>
      </c>
      <c r="CW52" s="8">
        <v>0.292</v>
      </c>
      <c r="CX52" s="8">
        <v>0.81</v>
      </c>
      <c r="CY52" s="14">
        <f t="shared" si="6"/>
        <v>10065.098</v>
      </c>
      <c r="CZ52" s="14">
        <f t="shared" si="7"/>
        <v>5514.3290000000015</v>
      </c>
      <c r="DA52" s="14">
        <f t="shared" si="8"/>
        <v>407.55999999999995</v>
      </c>
      <c r="DB52" s="16">
        <f t="shared" si="9"/>
        <v>54.78663993137475</v>
      </c>
      <c r="DC52" s="16">
        <f t="shared" si="10"/>
        <v>4.0492402557829035</v>
      </c>
      <c r="DD52" s="16">
        <f t="shared" si="11"/>
        <v>41.164119812842344</v>
      </c>
    </row>
    <row r="53" spans="1:108" ht="14.25">
      <c r="A53" s="11">
        <v>2000</v>
      </c>
      <c r="B53" s="8">
        <v>361.754</v>
      </c>
      <c r="C53" s="8">
        <v>348.755</v>
      </c>
      <c r="D53" s="8">
        <v>337.232</v>
      </c>
      <c r="E53" s="8">
        <v>327.018</v>
      </c>
      <c r="F53" s="8">
        <v>317.944</v>
      </c>
      <c r="G53" s="8">
        <v>309.848</v>
      </c>
      <c r="H53" s="8">
        <v>302.56</v>
      </c>
      <c r="I53" s="8">
        <v>295.918</v>
      </c>
      <c r="J53" s="8">
        <v>289.75</v>
      </c>
      <c r="K53" s="8">
        <v>283.898</v>
      </c>
      <c r="L53" s="8">
        <v>278.412</v>
      </c>
      <c r="M53" s="8">
        <v>273.355</v>
      </c>
      <c r="N53" s="8">
        <v>267.438</v>
      </c>
      <c r="O53" s="8">
        <v>260.044</v>
      </c>
      <c r="P53" s="8">
        <v>251.682</v>
      </c>
      <c r="Q53" s="8">
        <v>243.525</v>
      </c>
      <c r="R53" s="8">
        <v>235.401</v>
      </c>
      <c r="S53" s="8">
        <v>227.177</v>
      </c>
      <c r="T53" s="8">
        <v>218.928</v>
      </c>
      <c r="U53" s="8">
        <v>210.688</v>
      </c>
      <c r="V53" s="8">
        <v>202.441</v>
      </c>
      <c r="W53" s="8">
        <v>194.209</v>
      </c>
      <c r="X53" s="8">
        <v>186.227</v>
      </c>
      <c r="Y53" s="8">
        <v>178.616</v>
      </c>
      <c r="Z53" s="8">
        <v>171.32</v>
      </c>
      <c r="AA53" s="8">
        <v>164.163</v>
      </c>
      <c r="AB53" s="8">
        <v>157.174</v>
      </c>
      <c r="AC53" s="8">
        <v>150.505</v>
      </c>
      <c r="AD53" s="8">
        <v>144.215</v>
      </c>
      <c r="AE53" s="8">
        <v>138.26</v>
      </c>
      <c r="AF53" s="8">
        <v>132.513</v>
      </c>
      <c r="AG53" s="8">
        <v>126.97</v>
      </c>
      <c r="AH53" s="8">
        <v>121.745</v>
      </c>
      <c r="AI53" s="8">
        <v>116.868</v>
      </c>
      <c r="AJ53" s="8">
        <v>112.278</v>
      </c>
      <c r="AK53" s="8">
        <v>107.887</v>
      </c>
      <c r="AL53" s="8">
        <v>103.712</v>
      </c>
      <c r="AM53" s="8">
        <v>99.629</v>
      </c>
      <c r="AN53" s="8">
        <v>95.564</v>
      </c>
      <c r="AO53" s="8">
        <v>91.568</v>
      </c>
      <c r="AP53" s="8">
        <v>87.793</v>
      </c>
      <c r="AQ53" s="8">
        <v>84.238</v>
      </c>
      <c r="AR53" s="8">
        <v>80.759</v>
      </c>
      <c r="AS53" s="8">
        <v>77.305</v>
      </c>
      <c r="AT53" s="8">
        <v>73.955</v>
      </c>
      <c r="AU53" s="8">
        <v>70.773</v>
      </c>
      <c r="AV53" s="8">
        <v>67.674</v>
      </c>
      <c r="AW53" s="8">
        <v>65.092</v>
      </c>
      <c r="AX53" s="8">
        <v>63.219</v>
      </c>
      <c r="AY53" s="8">
        <v>61.829</v>
      </c>
      <c r="AZ53" s="8">
        <v>60.495</v>
      </c>
      <c r="BA53" s="8">
        <v>59.3</v>
      </c>
      <c r="BB53" s="8">
        <v>57.975</v>
      </c>
      <c r="BC53" s="8">
        <v>56.344</v>
      </c>
      <c r="BD53" s="8">
        <v>54.524</v>
      </c>
      <c r="BE53" s="8">
        <v>52.811</v>
      </c>
      <c r="BF53" s="8">
        <v>51.138</v>
      </c>
      <c r="BG53" s="8">
        <v>49.469</v>
      </c>
      <c r="BH53" s="8">
        <v>47.814</v>
      </c>
      <c r="BI53" s="8">
        <v>46.154</v>
      </c>
      <c r="BJ53" s="8">
        <v>44.484</v>
      </c>
      <c r="BK53" s="8">
        <v>42.807</v>
      </c>
      <c r="BL53" s="8">
        <v>41.083</v>
      </c>
      <c r="BM53" s="8">
        <v>39.289</v>
      </c>
      <c r="BN53" s="8">
        <v>37.449</v>
      </c>
      <c r="BO53" s="8">
        <v>35.612</v>
      </c>
      <c r="BP53" s="8">
        <v>33.779</v>
      </c>
      <c r="BQ53" s="8">
        <v>31.937</v>
      </c>
      <c r="BR53" s="8">
        <v>30.088</v>
      </c>
      <c r="BS53" s="8">
        <v>28.245</v>
      </c>
      <c r="BT53" s="8">
        <v>26.42</v>
      </c>
      <c r="BU53" s="8">
        <v>24.622</v>
      </c>
      <c r="BV53" s="8">
        <v>22.849</v>
      </c>
      <c r="BW53" s="8">
        <v>21.111</v>
      </c>
      <c r="BX53" s="8">
        <v>19.414</v>
      </c>
      <c r="BY53" s="8">
        <v>17.762</v>
      </c>
      <c r="BZ53" s="8">
        <v>16.155</v>
      </c>
      <c r="CA53" s="8">
        <v>14.642</v>
      </c>
      <c r="CB53" s="8">
        <v>13.245</v>
      </c>
      <c r="CC53" s="8">
        <v>11.949</v>
      </c>
      <c r="CD53" s="8">
        <v>10.712</v>
      </c>
      <c r="CE53" s="8">
        <v>9.546</v>
      </c>
      <c r="CF53" s="8">
        <v>8.445</v>
      </c>
      <c r="CG53" s="8">
        <v>7.408</v>
      </c>
      <c r="CH53" s="8">
        <v>6.44</v>
      </c>
      <c r="CI53" s="8">
        <v>5.543</v>
      </c>
      <c r="CJ53" s="8">
        <v>4.713</v>
      </c>
      <c r="CK53" s="8">
        <v>3.979</v>
      </c>
      <c r="CL53" s="8">
        <v>3.358</v>
      </c>
      <c r="CM53" s="8">
        <v>2.827</v>
      </c>
      <c r="CN53" s="8">
        <v>2.356</v>
      </c>
      <c r="CO53" s="8">
        <v>1.94</v>
      </c>
      <c r="CP53" s="8">
        <v>1.584</v>
      </c>
      <c r="CQ53" s="8">
        <v>1.283</v>
      </c>
      <c r="CR53" s="8">
        <v>1.029</v>
      </c>
      <c r="CS53" s="8">
        <v>0.822</v>
      </c>
      <c r="CT53" s="8">
        <v>0.656</v>
      </c>
      <c r="CU53" s="8">
        <v>0.518</v>
      </c>
      <c r="CV53" s="8">
        <v>0.403</v>
      </c>
      <c r="CW53" s="8">
        <v>0.305</v>
      </c>
      <c r="CX53" s="8">
        <v>0.846</v>
      </c>
      <c r="CY53" s="14">
        <f t="shared" si="6"/>
        <v>10333.507000000003</v>
      </c>
      <c r="CZ53" s="14">
        <f t="shared" si="7"/>
        <v>5641.326999999999</v>
      </c>
      <c r="DA53" s="14">
        <f t="shared" si="8"/>
        <v>422.54300000000006</v>
      </c>
      <c r="DB53" s="16">
        <f t="shared" si="9"/>
        <v>54.59256958939495</v>
      </c>
      <c r="DC53" s="16">
        <f t="shared" si="10"/>
        <v>4.089057083911589</v>
      </c>
      <c r="DD53" s="16">
        <f t="shared" si="11"/>
        <v>41.31837332669346</v>
      </c>
    </row>
    <row r="54" spans="1:108" ht="14.25">
      <c r="A54" s="11">
        <v>2001</v>
      </c>
      <c r="B54" s="8">
        <v>370.742</v>
      </c>
      <c r="C54" s="8">
        <v>356.614</v>
      </c>
      <c r="D54" s="8">
        <v>344.179</v>
      </c>
      <c r="E54" s="8">
        <v>333.249</v>
      </c>
      <c r="F54" s="8">
        <v>323.642</v>
      </c>
      <c r="G54" s="8">
        <v>315.176</v>
      </c>
      <c r="H54" s="8">
        <v>307.669</v>
      </c>
      <c r="I54" s="8">
        <v>300.934</v>
      </c>
      <c r="J54" s="8">
        <v>294.789</v>
      </c>
      <c r="K54" s="8">
        <v>289.053</v>
      </c>
      <c r="L54" s="8">
        <v>283.757</v>
      </c>
      <c r="M54" s="8">
        <v>278.94</v>
      </c>
      <c r="N54" s="8">
        <v>273.323</v>
      </c>
      <c r="O54" s="8">
        <v>266.287</v>
      </c>
      <c r="P54" s="8">
        <v>258.305</v>
      </c>
      <c r="Q54" s="8">
        <v>250.531</v>
      </c>
      <c r="R54" s="8">
        <v>242.814</v>
      </c>
      <c r="S54" s="8">
        <v>234.828</v>
      </c>
      <c r="T54" s="8">
        <v>226.55</v>
      </c>
      <c r="U54" s="8">
        <v>218.102</v>
      </c>
      <c r="V54" s="8">
        <v>209.648</v>
      </c>
      <c r="W54" s="8">
        <v>201.181</v>
      </c>
      <c r="X54" s="8">
        <v>192.941</v>
      </c>
      <c r="Y54" s="8">
        <v>185.078</v>
      </c>
      <c r="Z54" s="8">
        <v>177.527</v>
      </c>
      <c r="AA54" s="8">
        <v>170.084</v>
      </c>
      <c r="AB54" s="8">
        <v>162.788</v>
      </c>
      <c r="AC54" s="8">
        <v>155.821</v>
      </c>
      <c r="AD54" s="8">
        <v>149.258</v>
      </c>
      <c r="AE54" s="8">
        <v>143.042</v>
      </c>
      <c r="AF54" s="8">
        <v>137.037</v>
      </c>
      <c r="AG54" s="8">
        <v>131.24</v>
      </c>
      <c r="AH54" s="8">
        <v>125.783</v>
      </c>
      <c r="AI54" s="8">
        <v>120.703</v>
      </c>
      <c r="AJ54" s="8">
        <v>115.939</v>
      </c>
      <c r="AK54" s="8">
        <v>111.375</v>
      </c>
      <c r="AL54" s="8">
        <v>107.029</v>
      </c>
      <c r="AM54" s="8">
        <v>102.809</v>
      </c>
      <c r="AN54" s="8">
        <v>98.659</v>
      </c>
      <c r="AO54" s="8">
        <v>94.607</v>
      </c>
      <c r="AP54" s="8">
        <v>90.773</v>
      </c>
      <c r="AQ54" s="8">
        <v>87.17</v>
      </c>
      <c r="AR54" s="8">
        <v>83.589</v>
      </c>
      <c r="AS54" s="8">
        <v>79.955</v>
      </c>
      <c r="AT54" s="8">
        <v>76.369</v>
      </c>
      <c r="AU54" s="8">
        <v>72.966</v>
      </c>
      <c r="AV54" s="8">
        <v>69.661</v>
      </c>
      <c r="AW54" s="8">
        <v>66.852</v>
      </c>
      <c r="AX54" s="8">
        <v>64.735</v>
      </c>
      <c r="AY54" s="8">
        <v>63.098</v>
      </c>
      <c r="AZ54" s="8">
        <v>61.521</v>
      </c>
      <c r="BA54" s="8">
        <v>60.081</v>
      </c>
      <c r="BB54" s="8">
        <v>58.605</v>
      </c>
      <c r="BC54" s="8">
        <v>56.965</v>
      </c>
      <c r="BD54" s="8">
        <v>55.233</v>
      </c>
      <c r="BE54" s="8">
        <v>53.603</v>
      </c>
      <c r="BF54" s="8">
        <v>52.034</v>
      </c>
      <c r="BG54" s="8">
        <v>50.438</v>
      </c>
      <c r="BH54" s="8">
        <v>48.785</v>
      </c>
      <c r="BI54" s="8">
        <v>47.092</v>
      </c>
      <c r="BJ54" s="8">
        <v>45.402</v>
      </c>
      <c r="BK54" s="8">
        <v>43.712</v>
      </c>
      <c r="BL54" s="8">
        <v>41.982</v>
      </c>
      <c r="BM54" s="8">
        <v>40.196</v>
      </c>
      <c r="BN54" s="8">
        <v>38.369</v>
      </c>
      <c r="BO54" s="8">
        <v>36.542</v>
      </c>
      <c r="BP54" s="8">
        <v>34.715</v>
      </c>
      <c r="BQ54" s="8">
        <v>32.872</v>
      </c>
      <c r="BR54" s="8">
        <v>31.012</v>
      </c>
      <c r="BS54" s="8">
        <v>29.146</v>
      </c>
      <c r="BT54" s="8">
        <v>27.299</v>
      </c>
      <c r="BU54" s="8">
        <v>25.476</v>
      </c>
      <c r="BV54" s="8">
        <v>23.672</v>
      </c>
      <c r="BW54" s="8">
        <v>21.893</v>
      </c>
      <c r="BX54" s="8">
        <v>20.149</v>
      </c>
      <c r="BY54" s="8">
        <v>18.45</v>
      </c>
      <c r="BZ54" s="8">
        <v>16.79</v>
      </c>
      <c r="CA54" s="8">
        <v>15.227</v>
      </c>
      <c r="CB54" s="8">
        <v>13.783</v>
      </c>
      <c r="CC54" s="8">
        <v>12.439</v>
      </c>
      <c r="CD54" s="8">
        <v>11.156</v>
      </c>
      <c r="CE54" s="8">
        <v>9.943</v>
      </c>
      <c r="CF54" s="8">
        <v>8.8</v>
      </c>
      <c r="CG54" s="8">
        <v>7.731</v>
      </c>
      <c r="CH54" s="8">
        <v>6.735</v>
      </c>
      <c r="CI54" s="8">
        <v>5.813</v>
      </c>
      <c r="CJ54" s="8">
        <v>4.958</v>
      </c>
      <c r="CK54" s="8">
        <v>4.199</v>
      </c>
      <c r="CL54" s="8">
        <v>3.546</v>
      </c>
      <c r="CM54" s="8">
        <v>2.985</v>
      </c>
      <c r="CN54" s="8">
        <v>2.482</v>
      </c>
      <c r="CO54" s="8">
        <v>2.039</v>
      </c>
      <c r="CP54" s="8">
        <v>1.66</v>
      </c>
      <c r="CQ54" s="8">
        <v>1.342</v>
      </c>
      <c r="CR54" s="8">
        <v>1.079</v>
      </c>
      <c r="CS54" s="8">
        <v>0.862</v>
      </c>
      <c r="CT54" s="8">
        <v>0.687</v>
      </c>
      <c r="CU54" s="8">
        <v>0.543</v>
      </c>
      <c r="CV54" s="8">
        <v>0.421</v>
      </c>
      <c r="CW54" s="8">
        <v>0.319</v>
      </c>
      <c r="CX54" s="8">
        <v>0.884</v>
      </c>
      <c r="CY54" s="14">
        <f t="shared" si="6"/>
        <v>10608.868000000006</v>
      </c>
      <c r="CZ54" s="14">
        <f t="shared" si="7"/>
        <v>5769.484</v>
      </c>
      <c r="DA54" s="14">
        <f t="shared" si="8"/>
        <v>437.6490000000002</v>
      </c>
      <c r="DB54" s="16">
        <f t="shared" si="9"/>
        <v>54.38359681730414</v>
      </c>
      <c r="DC54" s="16">
        <f t="shared" si="10"/>
        <v>4.125312898605205</v>
      </c>
      <c r="DD54" s="16">
        <f t="shared" si="11"/>
        <v>41.49109028409066</v>
      </c>
    </row>
    <row r="55" spans="1:108" ht="14.25">
      <c r="A55" s="11">
        <v>2002</v>
      </c>
      <c r="B55" s="8">
        <v>380.299</v>
      </c>
      <c r="C55" s="8">
        <v>365.084</v>
      </c>
      <c r="D55" s="8">
        <v>351.723</v>
      </c>
      <c r="E55" s="8">
        <v>340.023</v>
      </c>
      <c r="F55" s="8">
        <v>329.792</v>
      </c>
      <c r="G55" s="8">
        <v>320.84</v>
      </c>
      <c r="H55" s="8">
        <v>312.972</v>
      </c>
      <c r="I55" s="8">
        <v>306.001</v>
      </c>
      <c r="J55" s="8">
        <v>299.73</v>
      </c>
      <c r="K55" s="8">
        <v>293.97</v>
      </c>
      <c r="L55" s="8">
        <v>288.721</v>
      </c>
      <c r="M55" s="8">
        <v>283.986</v>
      </c>
      <c r="N55" s="8">
        <v>278.606</v>
      </c>
      <c r="O55" s="8">
        <v>272.001</v>
      </c>
      <c r="P55" s="8">
        <v>264.561</v>
      </c>
      <c r="Q55" s="8">
        <v>257.327</v>
      </c>
      <c r="R55" s="8">
        <v>250.188</v>
      </c>
      <c r="S55" s="8">
        <v>242.567</v>
      </c>
      <c r="T55" s="8">
        <v>234.321</v>
      </c>
      <c r="U55" s="8">
        <v>225.675</v>
      </c>
      <c r="V55" s="8">
        <v>217.036</v>
      </c>
      <c r="W55" s="8">
        <v>208.359</v>
      </c>
      <c r="X55" s="8">
        <v>199.883</v>
      </c>
      <c r="Y55" s="8">
        <v>191.78</v>
      </c>
      <c r="Z55" s="8">
        <v>183.984</v>
      </c>
      <c r="AA55" s="8">
        <v>176.258</v>
      </c>
      <c r="AB55" s="8">
        <v>168.652</v>
      </c>
      <c r="AC55" s="8">
        <v>161.385</v>
      </c>
      <c r="AD55" s="8">
        <v>154.545</v>
      </c>
      <c r="AE55" s="8">
        <v>148.076</v>
      </c>
      <c r="AF55" s="8">
        <v>141.811</v>
      </c>
      <c r="AG55" s="8">
        <v>135.757</v>
      </c>
      <c r="AH55" s="8">
        <v>130.053</v>
      </c>
      <c r="AI55" s="8">
        <v>124.745</v>
      </c>
      <c r="AJ55" s="8">
        <v>119.766</v>
      </c>
      <c r="AK55" s="8">
        <v>114.994</v>
      </c>
      <c r="AL55" s="8">
        <v>110.44</v>
      </c>
      <c r="AM55" s="8">
        <v>106.057</v>
      </c>
      <c r="AN55" s="8">
        <v>101.809</v>
      </c>
      <c r="AO55" s="8">
        <v>97.696</v>
      </c>
      <c r="AP55" s="8">
        <v>93.798</v>
      </c>
      <c r="AQ55" s="8">
        <v>90.132</v>
      </c>
      <c r="AR55" s="8">
        <v>86.471</v>
      </c>
      <c r="AS55" s="8">
        <v>82.722</v>
      </c>
      <c r="AT55" s="8">
        <v>78.997</v>
      </c>
      <c r="AU55" s="8">
        <v>75.466</v>
      </c>
      <c r="AV55" s="8">
        <v>72.057</v>
      </c>
      <c r="AW55" s="8">
        <v>69.063</v>
      </c>
      <c r="AX55" s="8">
        <v>66.627</v>
      </c>
      <c r="AY55" s="8">
        <v>64.601</v>
      </c>
      <c r="AZ55" s="8">
        <v>62.655</v>
      </c>
      <c r="BA55" s="8">
        <v>60.829</v>
      </c>
      <c r="BB55" s="8">
        <v>59.113</v>
      </c>
      <c r="BC55" s="8">
        <v>57.466</v>
      </c>
      <c r="BD55" s="8">
        <v>55.875</v>
      </c>
      <c r="BE55" s="8">
        <v>54.37</v>
      </c>
      <c r="BF55" s="8">
        <v>52.952</v>
      </c>
      <c r="BG55" s="8">
        <v>51.454</v>
      </c>
      <c r="BH55" s="8">
        <v>49.799</v>
      </c>
      <c r="BI55" s="8">
        <v>48.042</v>
      </c>
      <c r="BJ55" s="8">
        <v>46.313</v>
      </c>
      <c r="BK55" s="8">
        <v>44.592</v>
      </c>
      <c r="BL55" s="8">
        <v>42.842</v>
      </c>
      <c r="BM55" s="8">
        <v>41.065</v>
      </c>
      <c r="BN55" s="8">
        <v>39.262</v>
      </c>
      <c r="BO55" s="8">
        <v>37.452</v>
      </c>
      <c r="BP55" s="8">
        <v>35.64</v>
      </c>
      <c r="BQ55" s="8">
        <v>33.801</v>
      </c>
      <c r="BR55" s="8">
        <v>31.93</v>
      </c>
      <c r="BS55" s="8">
        <v>30.043</v>
      </c>
      <c r="BT55" s="8">
        <v>28.174</v>
      </c>
      <c r="BU55" s="8">
        <v>26.326</v>
      </c>
      <c r="BV55" s="8">
        <v>24.493</v>
      </c>
      <c r="BW55" s="8">
        <v>22.679</v>
      </c>
      <c r="BX55" s="8">
        <v>20.896</v>
      </c>
      <c r="BY55" s="8">
        <v>19.156</v>
      </c>
      <c r="BZ55" s="8">
        <v>17.457</v>
      </c>
      <c r="CA55" s="8">
        <v>15.847</v>
      </c>
      <c r="CB55" s="8">
        <v>14.348</v>
      </c>
      <c r="CC55" s="8">
        <v>12.945</v>
      </c>
      <c r="CD55" s="8">
        <v>11.603</v>
      </c>
      <c r="CE55" s="8">
        <v>10.325</v>
      </c>
      <c r="CF55" s="8">
        <v>9.137</v>
      </c>
      <c r="CG55" s="8">
        <v>8.036</v>
      </c>
      <c r="CH55" s="8">
        <v>7.024</v>
      </c>
      <c r="CI55" s="8">
        <v>6.082</v>
      </c>
      <c r="CJ55" s="8">
        <v>5.215</v>
      </c>
      <c r="CK55" s="8">
        <v>4.435</v>
      </c>
      <c r="CL55" s="8">
        <v>3.751</v>
      </c>
      <c r="CM55" s="8">
        <v>3.154</v>
      </c>
      <c r="CN55" s="8">
        <v>2.617</v>
      </c>
      <c r="CO55" s="8">
        <v>2.142</v>
      </c>
      <c r="CP55" s="8">
        <v>1.738</v>
      </c>
      <c r="CQ55" s="8">
        <v>1.403</v>
      </c>
      <c r="CR55" s="8">
        <v>1.13</v>
      </c>
      <c r="CS55" s="8">
        <v>0.903</v>
      </c>
      <c r="CT55" s="8">
        <v>0.719</v>
      </c>
      <c r="CU55" s="8">
        <v>0.569</v>
      </c>
      <c r="CV55" s="8">
        <v>0.439</v>
      </c>
      <c r="CW55" s="8">
        <v>0.334</v>
      </c>
      <c r="CX55" s="8">
        <v>0.923</v>
      </c>
      <c r="CY55" s="14">
        <f t="shared" si="6"/>
        <v>10890.902000000006</v>
      </c>
      <c r="CZ55" s="14">
        <f t="shared" si="7"/>
        <v>5898.387000000001</v>
      </c>
      <c r="DA55" s="14">
        <f t="shared" si="8"/>
        <v>452.86600000000004</v>
      </c>
      <c r="DB55" s="16">
        <f t="shared" si="9"/>
        <v>54.15884744899915</v>
      </c>
      <c r="DC55" s="16">
        <f t="shared" si="10"/>
        <v>4.158204710684201</v>
      </c>
      <c r="DD55" s="16">
        <f t="shared" si="11"/>
        <v>41.68294784031665</v>
      </c>
    </row>
    <row r="56" spans="1:108" ht="14.25">
      <c r="A56" s="11">
        <v>2003</v>
      </c>
      <c r="B56" s="8">
        <v>389.715</v>
      </c>
      <c r="C56" s="8">
        <v>373.68</v>
      </c>
      <c r="D56" s="8">
        <v>359.571</v>
      </c>
      <c r="E56" s="8">
        <v>347.204</v>
      </c>
      <c r="F56" s="8">
        <v>336.385</v>
      </c>
      <c r="G56" s="8">
        <v>326.927</v>
      </c>
      <c r="H56" s="8">
        <v>318.637</v>
      </c>
      <c r="I56" s="8">
        <v>311.329</v>
      </c>
      <c r="J56" s="8">
        <v>304.812</v>
      </c>
      <c r="K56" s="8">
        <v>298.894</v>
      </c>
      <c r="L56" s="8">
        <v>293.542</v>
      </c>
      <c r="M56" s="8">
        <v>288.714</v>
      </c>
      <c r="N56" s="8">
        <v>283.462</v>
      </c>
      <c r="O56" s="8">
        <v>277.293</v>
      </c>
      <c r="P56" s="8">
        <v>270.47</v>
      </c>
      <c r="Q56" s="8">
        <v>263.846</v>
      </c>
      <c r="R56" s="8">
        <v>257.353</v>
      </c>
      <c r="S56" s="8">
        <v>250.176</v>
      </c>
      <c r="T56" s="8">
        <v>242.027</v>
      </c>
      <c r="U56" s="8">
        <v>233.245</v>
      </c>
      <c r="V56" s="8">
        <v>224.493</v>
      </c>
      <c r="W56" s="8">
        <v>215.684</v>
      </c>
      <c r="X56" s="8">
        <v>207.029</v>
      </c>
      <c r="Y56" s="8">
        <v>198.718</v>
      </c>
      <c r="Z56" s="8">
        <v>190.687</v>
      </c>
      <c r="AA56" s="8">
        <v>182.689</v>
      </c>
      <c r="AB56" s="8">
        <v>174.777</v>
      </c>
      <c r="AC56" s="8">
        <v>167.211</v>
      </c>
      <c r="AD56" s="8">
        <v>160.101</v>
      </c>
      <c r="AE56" s="8">
        <v>153.378</v>
      </c>
      <c r="AF56" s="8">
        <v>146.849</v>
      </c>
      <c r="AG56" s="8">
        <v>140.533</v>
      </c>
      <c r="AH56" s="8">
        <v>134.571</v>
      </c>
      <c r="AI56" s="8">
        <v>129.008</v>
      </c>
      <c r="AJ56" s="8">
        <v>123.784</v>
      </c>
      <c r="AK56" s="8">
        <v>118.777</v>
      </c>
      <c r="AL56" s="8">
        <v>113.988</v>
      </c>
      <c r="AM56" s="8">
        <v>109.42</v>
      </c>
      <c r="AN56" s="8">
        <v>105.051</v>
      </c>
      <c r="AO56" s="8">
        <v>100.867</v>
      </c>
      <c r="AP56" s="8">
        <v>96.889</v>
      </c>
      <c r="AQ56" s="8">
        <v>93.137</v>
      </c>
      <c r="AR56" s="8">
        <v>89.4</v>
      </c>
      <c r="AS56" s="8">
        <v>85.588</v>
      </c>
      <c r="AT56" s="8">
        <v>81.792</v>
      </c>
      <c r="AU56" s="8">
        <v>78.199</v>
      </c>
      <c r="AV56" s="8">
        <v>74.761</v>
      </c>
      <c r="AW56" s="8">
        <v>71.608</v>
      </c>
      <c r="AX56" s="8">
        <v>68.824</v>
      </c>
      <c r="AY56" s="8">
        <v>66.338</v>
      </c>
      <c r="AZ56" s="8">
        <v>63.957</v>
      </c>
      <c r="BA56" s="8">
        <v>61.673</v>
      </c>
      <c r="BB56" s="8">
        <v>59.665</v>
      </c>
      <c r="BC56" s="8">
        <v>57.985</v>
      </c>
      <c r="BD56" s="8">
        <v>56.532</v>
      </c>
      <c r="BE56" s="8">
        <v>55.147</v>
      </c>
      <c r="BF56" s="8">
        <v>53.868</v>
      </c>
      <c r="BG56" s="8">
        <v>52.463</v>
      </c>
      <c r="BH56" s="8">
        <v>50.799</v>
      </c>
      <c r="BI56" s="8">
        <v>48.974</v>
      </c>
      <c r="BJ56" s="8">
        <v>47.205</v>
      </c>
      <c r="BK56" s="8">
        <v>45.451</v>
      </c>
      <c r="BL56" s="8">
        <v>43.685</v>
      </c>
      <c r="BM56" s="8">
        <v>41.916</v>
      </c>
      <c r="BN56" s="8">
        <v>40.137</v>
      </c>
      <c r="BO56" s="8">
        <v>38.344</v>
      </c>
      <c r="BP56" s="8">
        <v>36.55</v>
      </c>
      <c r="BQ56" s="8">
        <v>34.716</v>
      </c>
      <c r="BR56" s="8">
        <v>32.837</v>
      </c>
      <c r="BS56" s="8">
        <v>30.932</v>
      </c>
      <c r="BT56" s="8">
        <v>29.041</v>
      </c>
      <c r="BU56" s="8">
        <v>27.17</v>
      </c>
      <c r="BV56" s="8">
        <v>25.31</v>
      </c>
      <c r="BW56" s="8">
        <v>23.468</v>
      </c>
      <c r="BX56" s="8">
        <v>21.654</v>
      </c>
      <c r="BY56" s="8">
        <v>19.879</v>
      </c>
      <c r="BZ56" s="8">
        <v>18.147</v>
      </c>
      <c r="CA56" s="8">
        <v>16.492</v>
      </c>
      <c r="CB56" s="8">
        <v>14.933</v>
      </c>
      <c r="CC56" s="8">
        <v>13.463</v>
      </c>
      <c r="CD56" s="8">
        <v>12.055</v>
      </c>
      <c r="CE56" s="8">
        <v>10.708</v>
      </c>
      <c r="CF56" s="8">
        <v>9.464</v>
      </c>
      <c r="CG56" s="8">
        <v>8.335</v>
      </c>
      <c r="CH56" s="8">
        <v>7.31</v>
      </c>
      <c r="CI56" s="8">
        <v>6.354</v>
      </c>
      <c r="CJ56" s="8">
        <v>5.474</v>
      </c>
      <c r="CK56" s="8">
        <v>4.678</v>
      </c>
      <c r="CL56" s="8">
        <v>3.962</v>
      </c>
      <c r="CM56" s="8">
        <v>3.327</v>
      </c>
      <c r="CN56" s="8">
        <v>2.757</v>
      </c>
      <c r="CO56" s="8">
        <v>2.25</v>
      </c>
      <c r="CP56" s="8">
        <v>1.819</v>
      </c>
      <c r="CQ56" s="8">
        <v>1.467</v>
      </c>
      <c r="CR56" s="8">
        <v>1.183</v>
      </c>
      <c r="CS56" s="8">
        <v>0.945</v>
      </c>
      <c r="CT56" s="8">
        <v>0.752</v>
      </c>
      <c r="CU56" s="8">
        <v>0.595</v>
      </c>
      <c r="CV56" s="8">
        <v>0.459</v>
      </c>
      <c r="CW56" s="8">
        <v>0.349</v>
      </c>
      <c r="CX56" s="8">
        <v>0.963</v>
      </c>
      <c r="CY56" s="14">
        <f t="shared" si="6"/>
        <v>11179.032000000003</v>
      </c>
      <c r="CZ56" s="14">
        <f t="shared" si="7"/>
        <v>6027.282</v>
      </c>
      <c r="DA56" s="14">
        <f t="shared" si="8"/>
        <v>468.14200000000005</v>
      </c>
      <c r="DB56" s="16">
        <f t="shared" si="9"/>
        <v>53.915956229483896</v>
      </c>
      <c r="DC56" s="16">
        <f t="shared" si="10"/>
        <v>4.187679219452989</v>
      </c>
      <c r="DD56" s="16">
        <f t="shared" si="11"/>
        <v>41.896364551063115</v>
      </c>
    </row>
    <row r="57" spans="1:108" ht="14.25">
      <c r="A57" s="11">
        <v>2004</v>
      </c>
      <c r="B57" s="8">
        <v>398.046</v>
      </c>
      <c r="C57" s="8">
        <v>381.741</v>
      </c>
      <c r="D57" s="8">
        <v>367.311</v>
      </c>
      <c r="E57" s="8">
        <v>354.582</v>
      </c>
      <c r="F57" s="8">
        <v>343.378</v>
      </c>
      <c r="G57" s="8">
        <v>333.527</v>
      </c>
      <c r="H57" s="8">
        <v>324.854</v>
      </c>
      <c r="I57" s="8">
        <v>317.181</v>
      </c>
      <c r="J57" s="8">
        <v>310.338</v>
      </c>
      <c r="K57" s="8">
        <v>304.149</v>
      </c>
      <c r="L57" s="8">
        <v>298.538</v>
      </c>
      <c r="M57" s="8">
        <v>293.435</v>
      </c>
      <c r="N57" s="8">
        <v>288.157</v>
      </c>
      <c r="O57" s="8">
        <v>282.332</v>
      </c>
      <c r="P57" s="8">
        <v>276.086</v>
      </c>
      <c r="Q57" s="8">
        <v>270.013</v>
      </c>
      <c r="R57" s="8">
        <v>264.104</v>
      </c>
      <c r="S57" s="8">
        <v>257.363</v>
      </c>
      <c r="T57" s="8">
        <v>249.393</v>
      </c>
      <c r="U57" s="8">
        <v>240.608</v>
      </c>
      <c r="V57" s="8">
        <v>231.876</v>
      </c>
      <c r="W57" s="8">
        <v>223.078</v>
      </c>
      <c r="X57" s="8">
        <v>214.354</v>
      </c>
      <c r="Y57" s="8">
        <v>205.888</v>
      </c>
      <c r="Z57" s="8">
        <v>197.631</v>
      </c>
      <c r="AA57" s="8">
        <v>189.38</v>
      </c>
      <c r="AB57" s="8">
        <v>181.18</v>
      </c>
      <c r="AC57" s="8">
        <v>173.327</v>
      </c>
      <c r="AD57" s="8">
        <v>165.948</v>
      </c>
      <c r="AE57" s="8">
        <v>158.967</v>
      </c>
      <c r="AF57" s="8">
        <v>152.168</v>
      </c>
      <c r="AG57" s="8">
        <v>145.575</v>
      </c>
      <c r="AH57" s="8">
        <v>139.339</v>
      </c>
      <c r="AI57" s="8">
        <v>133.509</v>
      </c>
      <c r="AJ57" s="8">
        <v>128.027</v>
      </c>
      <c r="AK57" s="8">
        <v>122.767</v>
      </c>
      <c r="AL57" s="8">
        <v>117.73</v>
      </c>
      <c r="AM57" s="8">
        <v>112.957</v>
      </c>
      <c r="AN57" s="8">
        <v>108.444</v>
      </c>
      <c r="AO57" s="8">
        <v>104.161</v>
      </c>
      <c r="AP57" s="8">
        <v>100.078</v>
      </c>
      <c r="AQ57" s="8">
        <v>96.216</v>
      </c>
      <c r="AR57" s="8">
        <v>92.396</v>
      </c>
      <c r="AS57" s="8">
        <v>88.527</v>
      </c>
      <c r="AT57" s="8">
        <v>84.689</v>
      </c>
      <c r="AU57" s="8">
        <v>81.056</v>
      </c>
      <c r="AV57" s="8">
        <v>77.61</v>
      </c>
      <c r="AW57" s="8">
        <v>74.324</v>
      </c>
      <c r="AX57" s="8">
        <v>71.213</v>
      </c>
      <c r="AY57" s="8">
        <v>68.29</v>
      </c>
      <c r="AZ57" s="8">
        <v>65.497</v>
      </c>
      <c r="BA57" s="8">
        <v>62.786</v>
      </c>
      <c r="BB57" s="8">
        <v>60.481</v>
      </c>
      <c r="BC57" s="8">
        <v>58.718</v>
      </c>
      <c r="BD57" s="8">
        <v>57.32</v>
      </c>
      <c r="BE57" s="8">
        <v>55.976</v>
      </c>
      <c r="BF57" s="8">
        <v>54.754</v>
      </c>
      <c r="BG57" s="8">
        <v>53.385</v>
      </c>
      <c r="BH57" s="8">
        <v>51.711</v>
      </c>
      <c r="BI57" s="8">
        <v>49.844</v>
      </c>
      <c r="BJ57" s="8">
        <v>48.059</v>
      </c>
      <c r="BK57" s="8">
        <v>46.301</v>
      </c>
      <c r="BL57" s="8">
        <v>44.536</v>
      </c>
      <c r="BM57" s="8">
        <v>42.773</v>
      </c>
      <c r="BN57" s="8">
        <v>41.007</v>
      </c>
      <c r="BO57" s="8">
        <v>39.224</v>
      </c>
      <c r="BP57" s="8">
        <v>37.44</v>
      </c>
      <c r="BQ57" s="8">
        <v>35.611</v>
      </c>
      <c r="BR57" s="8">
        <v>33.725</v>
      </c>
      <c r="BS57" s="8">
        <v>31.806</v>
      </c>
      <c r="BT57" s="8">
        <v>29.899</v>
      </c>
      <c r="BU57" s="8">
        <v>28.009</v>
      </c>
      <c r="BV57" s="8">
        <v>26.128</v>
      </c>
      <c r="BW57" s="8">
        <v>24.259</v>
      </c>
      <c r="BX57" s="8">
        <v>22.416</v>
      </c>
      <c r="BY57" s="8">
        <v>20.61</v>
      </c>
      <c r="BZ57" s="8">
        <v>18.846</v>
      </c>
      <c r="CA57" s="8">
        <v>17.148</v>
      </c>
      <c r="CB57" s="8">
        <v>15.531</v>
      </c>
      <c r="CC57" s="8">
        <v>13.994</v>
      </c>
      <c r="CD57" s="8">
        <v>12.519</v>
      </c>
      <c r="CE57" s="8">
        <v>11.104</v>
      </c>
      <c r="CF57" s="8">
        <v>9.806</v>
      </c>
      <c r="CG57" s="8">
        <v>8.644</v>
      </c>
      <c r="CH57" s="8">
        <v>7.601</v>
      </c>
      <c r="CI57" s="8">
        <v>6.627</v>
      </c>
      <c r="CJ57" s="8">
        <v>5.732</v>
      </c>
      <c r="CK57" s="8">
        <v>4.913</v>
      </c>
      <c r="CL57" s="8">
        <v>4.169</v>
      </c>
      <c r="CM57" s="8">
        <v>3.499</v>
      </c>
      <c r="CN57" s="8">
        <v>2.897</v>
      </c>
      <c r="CO57" s="8">
        <v>2.362</v>
      </c>
      <c r="CP57" s="8">
        <v>1.907</v>
      </c>
      <c r="CQ57" s="8">
        <v>1.536</v>
      </c>
      <c r="CR57" s="8">
        <v>1.241</v>
      </c>
      <c r="CS57" s="8">
        <v>0.99</v>
      </c>
      <c r="CT57" s="8">
        <v>0.788</v>
      </c>
      <c r="CU57" s="8">
        <v>0.621</v>
      </c>
      <c r="CV57" s="8">
        <v>0.479</v>
      </c>
      <c r="CW57" s="8">
        <v>0.363</v>
      </c>
      <c r="CX57" s="8">
        <v>1.003</v>
      </c>
      <c r="CY57" s="14">
        <f t="shared" si="6"/>
        <v>11472.436000000005</v>
      </c>
      <c r="CZ57" s="14">
        <f t="shared" si="7"/>
        <v>6155.136</v>
      </c>
      <c r="DA57" s="14">
        <f t="shared" si="8"/>
        <v>483.44700000000006</v>
      </c>
      <c r="DB57" s="16">
        <f t="shared" si="9"/>
        <v>53.651517428382235</v>
      </c>
      <c r="DC57" s="16">
        <f t="shared" si="10"/>
        <v>4.2139873345120415</v>
      </c>
      <c r="DD57" s="16">
        <f t="shared" si="11"/>
        <v>42.134495237105725</v>
      </c>
    </row>
    <row r="58" spans="1:108" ht="14.25">
      <c r="A58" s="11">
        <v>2005</v>
      </c>
      <c r="B58" s="8">
        <v>404.632</v>
      </c>
      <c r="C58" s="8">
        <v>388.789</v>
      </c>
      <c r="D58" s="8">
        <v>374.616</v>
      </c>
      <c r="E58" s="8">
        <v>361.967</v>
      </c>
      <c r="F58" s="8">
        <v>350.7</v>
      </c>
      <c r="G58" s="8">
        <v>340.665</v>
      </c>
      <c r="H58" s="8">
        <v>331.719</v>
      </c>
      <c r="I58" s="8">
        <v>323.715</v>
      </c>
      <c r="J58" s="8">
        <v>316.507</v>
      </c>
      <c r="K58" s="8">
        <v>309.95</v>
      </c>
      <c r="L58" s="8">
        <v>303.945</v>
      </c>
      <c r="M58" s="8">
        <v>298.386</v>
      </c>
      <c r="N58" s="8">
        <v>292.909</v>
      </c>
      <c r="O58" s="8">
        <v>287.271</v>
      </c>
      <c r="P58" s="8">
        <v>281.467</v>
      </c>
      <c r="Q58" s="8">
        <v>275.799</v>
      </c>
      <c r="R58" s="8">
        <v>270.305</v>
      </c>
      <c r="S58" s="8">
        <v>263.934</v>
      </c>
      <c r="T58" s="8">
        <v>256.223</v>
      </c>
      <c r="U58" s="8">
        <v>247.615</v>
      </c>
      <c r="V58" s="8">
        <v>239.07</v>
      </c>
      <c r="W58" s="8">
        <v>230.468</v>
      </c>
      <c r="X58" s="8">
        <v>221.822</v>
      </c>
      <c r="Y58" s="8">
        <v>213.261</v>
      </c>
      <c r="Z58" s="8">
        <v>204.795</v>
      </c>
      <c r="AA58" s="8">
        <v>196.316</v>
      </c>
      <c r="AB58" s="8">
        <v>187.86</v>
      </c>
      <c r="AC58" s="8">
        <v>179.738</v>
      </c>
      <c r="AD58" s="8">
        <v>172.097</v>
      </c>
      <c r="AE58" s="8">
        <v>164.857</v>
      </c>
      <c r="AF58" s="8">
        <v>157.775</v>
      </c>
      <c r="AG58" s="8">
        <v>150.887</v>
      </c>
      <c r="AH58" s="8">
        <v>144.364</v>
      </c>
      <c r="AI58" s="8">
        <v>138.258</v>
      </c>
      <c r="AJ58" s="8">
        <v>132.517</v>
      </c>
      <c r="AK58" s="8">
        <v>127</v>
      </c>
      <c r="AL58" s="8">
        <v>121.708</v>
      </c>
      <c r="AM58" s="8">
        <v>116.715</v>
      </c>
      <c r="AN58" s="8">
        <v>112.034</v>
      </c>
      <c r="AO58" s="8">
        <v>107.615</v>
      </c>
      <c r="AP58" s="8">
        <v>103.397</v>
      </c>
      <c r="AQ58" s="8">
        <v>99.398</v>
      </c>
      <c r="AR58" s="8">
        <v>95.466</v>
      </c>
      <c r="AS58" s="8">
        <v>91.531</v>
      </c>
      <c r="AT58" s="8">
        <v>87.642</v>
      </c>
      <c r="AU58" s="8">
        <v>83.961</v>
      </c>
      <c r="AV58" s="8">
        <v>80.485</v>
      </c>
      <c r="AW58" s="8">
        <v>77.082</v>
      </c>
      <c r="AX58" s="8">
        <v>73.713</v>
      </c>
      <c r="AY58" s="8">
        <v>70.442</v>
      </c>
      <c r="AZ58" s="8">
        <v>67.325</v>
      </c>
      <c r="BA58" s="8">
        <v>64.286</v>
      </c>
      <c r="BB58" s="8">
        <v>61.719</v>
      </c>
      <c r="BC58" s="8">
        <v>59.799</v>
      </c>
      <c r="BD58" s="8">
        <v>58.324</v>
      </c>
      <c r="BE58" s="8">
        <v>56.895</v>
      </c>
      <c r="BF58" s="8">
        <v>55.593</v>
      </c>
      <c r="BG58" s="8">
        <v>54.177</v>
      </c>
      <c r="BH58" s="8">
        <v>52.49</v>
      </c>
      <c r="BI58" s="8">
        <v>50.634</v>
      </c>
      <c r="BJ58" s="8">
        <v>48.871</v>
      </c>
      <c r="BK58" s="8">
        <v>47.149</v>
      </c>
      <c r="BL58" s="8">
        <v>45.412</v>
      </c>
      <c r="BM58" s="8">
        <v>43.653</v>
      </c>
      <c r="BN58" s="8">
        <v>41.88</v>
      </c>
      <c r="BO58" s="8">
        <v>40.095</v>
      </c>
      <c r="BP58" s="8">
        <v>38.309</v>
      </c>
      <c r="BQ58" s="8">
        <v>36.479</v>
      </c>
      <c r="BR58" s="8">
        <v>34.59</v>
      </c>
      <c r="BS58" s="8">
        <v>32.662</v>
      </c>
      <c r="BT58" s="8">
        <v>30.746</v>
      </c>
      <c r="BU58" s="8">
        <v>28.845</v>
      </c>
      <c r="BV58" s="8">
        <v>26.946</v>
      </c>
      <c r="BW58" s="8">
        <v>25.053</v>
      </c>
      <c r="BX58" s="8">
        <v>23.179</v>
      </c>
      <c r="BY58" s="8">
        <v>21.342</v>
      </c>
      <c r="BZ58" s="8">
        <v>19.544</v>
      </c>
      <c r="CA58" s="8">
        <v>17.806</v>
      </c>
      <c r="CB58" s="8">
        <v>16.134</v>
      </c>
      <c r="CC58" s="8">
        <v>14.538</v>
      </c>
      <c r="CD58" s="8">
        <v>13.002</v>
      </c>
      <c r="CE58" s="8">
        <v>11.525</v>
      </c>
      <c r="CF58" s="8">
        <v>10.173</v>
      </c>
      <c r="CG58" s="8">
        <v>8.974</v>
      </c>
      <c r="CH58" s="8">
        <v>7.903</v>
      </c>
      <c r="CI58" s="8">
        <v>6.902</v>
      </c>
      <c r="CJ58" s="8">
        <v>5.979</v>
      </c>
      <c r="CK58" s="8">
        <v>5.136</v>
      </c>
      <c r="CL58" s="8">
        <v>4.362</v>
      </c>
      <c r="CM58" s="8">
        <v>3.663</v>
      </c>
      <c r="CN58" s="8">
        <v>3.037</v>
      </c>
      <c r="CO58" s="8">
        <v>2.477</v>
      </c>
      <c r="CP58" s="8">
        <v>1.999</v>
      </c>
      <c r="CQ58" s="8">
        <v>1.613</v>
      </c>
      <c r="CR58" s="8">
        <v>1.301</v>
      </c>
      <c r="CS58" s="8">
        <v>1.039</v>
      </c>
      <c r="CT58" s="8">
        <v>0.823</v>
      </c>
      <c r="CU58" s="8">
        <v>0.647</v>
      </c>
      <c r="CV58" s="8">
        <v>0.499</v>
      </c>
      <c r="CW58" s="8">
        <v>0.379</v>
      </c>
      <c r="CX58" s="8">
        <v>1.044</v>
      </c>
      <c r="CY58" s="14">
        <f t="shared" si="6"/>
        <v>11770.34</v>
      </c>
      <c r="CZ58" s="14">
        <f t="shared" si="7"/>
        <v>6281.114</v>
      </c>
      <c r="DA58" s="14">
        <f t="shared" si="8"/>
        <v>498.74499999999995</v>
      </c>
      <c r="DB58" s="16">
        <f t="shared" si="9"/>
        <v>53.36391302205373</v>
      </c>
      <c r="DC58" s="16">
        <f t="shared" si="10"/>
        <v>4.237303255470954</v>
      </c>
      <c r="DD58" s="16">
        <f t="shared" si="11"/>
        <v>42.398783722475315</v>
      </c>
    </row>
    <row r="59" spans="1:108" ht="14.25">
      <c r="A59" s="11">
        <v>2006</v>
      </c>
      <c r="B59" s="8">
        <v>409.181</v>
      </c>
      <c r="C59" s="8">
        <v>394.65</v>
      </c>
      <c r="D59" s="8">
        <v>381.408</v>
      </c>
      <c r="E59" s="8">
        <v>369.358</v>
      </c>
      <c r="F59" s="8">
        <v>358.394</v>
      </c>
      <c r="G59" s="8">
        <v>348.418</v>
      </c>
      <c r="H59" s="8">
        <v>339.328</v>
      </c>
      <c r="I59" s="8">
        <v>331.026</v>
      </c>
      <c r="J59" s="8">
        <v>323.406</v>
      </c>
      <c r="K59" s="8">
        <v>316.371</v>
      </c>
      <c r="L59" s="8">
        <v>309.805</v>
      </c>
      <c r="M59" s="8">
        <v>303.584</v>
      </c>
      <c r="N59" s="8">
        <v>297.697</v>
      </c>
      <c r="O59" s="8">
        <v>292.078</v>
      </c>
      <c r="P59" s="8">
        <v>286.57</v>
      </c>
      <c r="Q59" s="8">
        <v>281.151</v>
      </c>
      <c r="R59" s="8">
        <v>275.894</v>
      </c>
      <c r="S59" s="8">
        <v>269.819</v>
      </c>
      <c r="T59" s="8">
        <v>262.463</v>
      </c>
      <c r="U59" s="8">
        <v>254.229</v>
      </c>
      <c r="V59" s="8">
        <v>246.065</v>
      </c>
      <c r="W59" s="8">
        <v>237.864</v>
      </c>
      <c r="X59" s="8">
        <v>229.45</v>
      </c>
      <c r="Y59" s="8">
        <v>220.86</v>
      </c>
      <c r="Z59" s="8">
        <v>212.181</v>
      </c>
      <c r="AA59" s="8">
        <v>203.495</v>
      </c>
      <c r="AB59" s="8">
        <v>194.802</v>
      </c>
      <c r="AC59" s="8">
        <v>186.421</v>
      </c>
      <c r="AD59" s="8">
        <v>178.524</v>
      </c>
      <c r="AE59" s="8">
        <v>171.026</v>
      </c>
      <c r="AF59" s="8">
        <v>163.657</v>
      </c>
      <c r="AG59" s="8">
        <v>156.462</v>
      </c>
      <c r="AH59" s="8">
        <v>149.638</v>
      </c>
      <c r="AI59" s="8">
        <v>143.259</v>
      </c>
      <c r="AJ59" s="8">
        <v>137.261</v>
      </c>
      <c r="AK59" s="8">
        <v>131.487</v>
      </c>
      <c r="AL59" s="8">
        <v>125.939</v>
      </c>
      <c r="AM59" s="8">
        <v>120.712</v>
      </c>
      <c r="AN59" s="8">
        <v>115.832</v>
      </c>
      <c r="AO59" s="8">
        <v>111.238</v>
      </c>
      <c r="AP59" s="8">
        <v>106.85</v>
      </c>
      <c r="AQ59" s="8">
        <v>102.677</v>
      </c>
      <c r="AR59" s="8">
        <v>98.611</v>
      </c>
      <c r="AS59" s="8">
        <v>94.585</v>
      </c>
      <c r="AT59" s="8">
        <v>90.636</v>
      </c>
      <c r="AU59" s="8">
        <v>86.895</v>
      </c>
      <c r="AV59" s="8">
        <v>83.365</v>
      </c>
      <c r="AW59" s="8">
        <v>79.862</v>
      </c>
      <c r="AX59" s="8">
        <v>76.31</v>
      </c>
      <c r="AY59" s="8">
        <v>72.808</v>
      </c>
      <c r="AZ59" s="8">
        <v>69.474</v>
      </c>
      <c r="BA59" s="8">
        <v>66.229</v>
      </c>
      <c r="BB59" s="8">
        <v>63.44</v>
      </c>
      <c r="BC59" s="8">
        <v>61.286</v>
      </c>
      <c r="BD59" s="8">
        <v>59.568</v>
      </c>
      <c r="BE59" s="8">
        <v>57.909</v>
      </c>
      <c r="BF59" s="8">
        <v>56.368</v>
      </c>
      <c r="BG59" s="8">
        <v>54.805</v>
      </c>
      <c r="BH59" s="8">
        <v>53.107</v>
      </c>
      <c r="BI59" s="8">
        <v>51.329</v>
      </c>
      <c r="BJ59" s="8">
        <v>49.644</v>
      </c>
      <c r="BK59" s="8">
        <v>48.015</v>
      </c>
      <c r="BL59" s="8">
        <v>46.341</v>
      </c>
      <c r="BM59" s="8">
        <v>44.585</v>
      </c>
      <c r="BN59" s="8">
        <v>42.769</v>
      </c>
      <c r="BO59" s="8">
        <v>40.962</v>
      </c>
      <c r="BP59" s="8">
        <v>39.159</v>
      </c>
      <c r="BQ59" s="8">
        <v>37.315</v>
      </c>
      <c r="BR59" s="8">
        <v>35.422</v>
      </c>
      <c r="BS59" s="8">
        <v>33.5</v>
      </c>
      <c r="BT59" s="8">
        <v>31.582</v>
      </c>
      <c r="BU59" s="8">
        <v>29.675</v>
      </c>
      <c r="BV59" s="8">
        <v>27.765</v>
      </c>
      <c r="BW59" s="8">
        <v>25.847</v>
      </c>
      <c r="BX59" s="8">
        <v>23.941</v>
      </c>
      <c r="BY59" s="8">
        <v>22.07</v>
      </c>
      <c r="BZ59" s="8">
        <v>20.24</v>
      </c>
      <c r="CA59" s="8">
        <v>18.46</v>
      </c>
      <c r="CB59" s="8">
        <v>16.741</v>
      </c>
      <c r="CC59" s="8">
        <v>15.093</v>
      </c>
      <c r="CD59" s="8">
        <v>13.504</v>
      </c>
      <c r="CE59" s="8">
        <v>11.973</v>
      </c>
      <c r="CF59" s="8">
        <v>10.571</v>
      </c>
      <c r="CG59" s="8">
        <v>9.327</v>
      </c>
      <c r="CH59" s="8">
        <v>8.216</v>
      </c>
      <c r="CI59" s="8">
        <v>7.176</v>
      </c>
      <c r="CJ59" s="8">
        <v>6.215</v>
      </c>
      <c r="CK59" s="8">
        <v>5.339</v>
      </c>
      <c r="CL59" s="8">
        <v>4.539</v>
      </c>
      <c r="CM59" s="8">
        <v>3.819</v>
      </c>
      <c r="CN59" s="8">
        <v>3.171</v>
      </c>
      <c r="CO59" s="8">
        <v>2.595</v>
      </c>
      <c r="CP59" s="8">
        <v>2.102</v>
      </c>
      <c r="CQ59" s="8">
        <v>1.696</v>
      </c>
      <c r="CR59" s="8">
        <v>1.368</v>
      </c>
      <c r="CS59" s="8">
        <v>1.089</v>
      </c>
      <c r="CT59" s="8">
        <v>0.861</v>
      </c>
      <c r="CU59" s="8">
        <v>0.674</v>
      </c>
      <c r="CV59" s="8">
        <v>0.518</v>
      </c>
      <c r="CW59" s="8">
        <v>0.394</v>
      </c>
      <c r="CX59" s="8">
        <v>1.085</v>
      </c>
      <c r="CY59" s="14">
        <f t="shared" si="6"/>
        <v>12072.474999999997</v>
      </c>
      <c r="CZ59" s="14">
        <f t="shared" si="7"/>
        <v>6404.83</v>
      </c>
      <c r="DA59" s="14">
        <f t="shared" si="8"/>
        <v>514.004</v>
      </c>
      <c r="DB59" s="16">
        <f t="shared" si="9"/>
        <v>53.05316432628771</v>
      </c>
      <c r="DC59" s="16">
        <f t="shared" si="10"/>
        <v>4.257652221271944</v>
      </c>
      <c r="DD59" s="16">
        <f t="shared" si="11"/>
        <v>42.689183452440346</v>
      </c>
    </row>
    <row r="60" spans="1:108" ht="14.25">
      <c r="A60" s="11">
        <v>2007</v>
      </c>
      <c r="B60" s="8">
        <v>411.915</v>
      </c>
      <c r="C60" s="8">
        <v>399.433</v>
      </c>
      <c r="D60" s="8">
        <v>387.709</v>
      </c>
      <c r="E60" s="8">
        <v>376.7</v>
      </c>
      <c r="F60" s="8">
        <v>366.366</v>
      </c>
      <c r="G60" s="8">
        <v>356.662</v>
      </c>
      <c r="H60" s="8">
        <v>347.548</v>
      </c>
      <c r="I60" s="8">
        <v>338.98</v>
      </c>
      <c r="J60" s="8">
        <v>330.917</v>
      </c>
      <c r="K60" s="8">
        <v>323.316</v>
      </c>
      <c r="L60" s="8">
        <v>316.051</v>
      </c>
      <c r="M60" s="8">
        <v>308.996</v>
      </c>
      <c r="N60" s="8">
        <v>302.528</v>
      </c>
      <c r="O60" s="8">
        <v>296.778</v>
      </c>
      <c r="P60" s="8">
        <v>291.445</v>
      </c>
      <c r="Q60" s="8">
        <v>286.136</v>
      </c>
      <c r="R60" s="8">
        <v>280.957</v>
      </c>
      <c r="S60" s="8">
        <v>275.114</v>
      </c>
      <c r="T60" s="8">
        <v>268.184</v>
      </c>
      <c r="U60" s="8">
        <v>260.486</v>
      </c>
      <c r="V60" s="8">
        <v>252.858</v>
      </c>
      <c r="W60" s="8">
        <v>245.227</v>
      </c>
      <c r="X60" s="8">
        <v>237.179</v>
      </c>
      <c r="Y60" s="8">
        <v>228.615</v>
      </c>
      <c r="Z60" s="8">
        <v>219.737</v>
      </c>
      <c r="AA60" s="8">
        <v>210.863</v>
      </c>
      <c r="AB60" s="8">
        <v>201.958</v>
      </c>
      <c r="AC60" s="8">
        <v>193.339</v>
      </c>
      <c r="AD60" s="8">
        <v>185.201</v>
      </c>
      <c r="AE60" s="8">
        <v>177.455</v>
      </c>
      <c r="AF60" s="8">
        <v>169.802</v>
      </c>
      <c r="AG60" s="8">
        <v>162.293</v>
      </c>
      <c r="AH60" s="8">
        <v>155.168</v>
      </c>
      <c r="AI60" s="8">
        <v>148.514</v>
      </c>
      <c r="AJ60" s="8">
        <v>142.259</v>
      </c>
      <c r="AK60" s="8">
        <v>136.227</v>
      </c>
      <c r="AL60" s="8">
        <v>130.422</v>
      </c>
      <c r="AM60" s="8">
        <v>124.952</v>
      </c>
      <c r="AN60" s="8">
        <v>119.842</v>
      </c>
      <c r="AO60" s="8">
        <v>115.032</v>
      </c>
      <c r="AP60" s="8">
        <v>110.437</v>
      </c>
      <c r="AQ60" s="8">
        <v>106.058</v>
      </c>
      <c r="AR60" s="8">
        <v>101.83</v>
      </c>
      <c r="AS60" s="8">
        <v>97.701</v>
      </c>
      <c r="AT60" s="8">
        <v>93.69</v>
      </c>
      <c r="AU60" s="8">
        <v>89.879</v>
      </c>
      <c r="AV60" s="8">
        <v>86.284</v>
      </c>
      <c r="AW60" s="8">
        <v>82.696</v>
      </c>
      <c r="AX60" s="8">
        <v>79.031</v>
      </c>
      <c r="AY60" s="8">
        <v>75.385</v>
      </c>
      <c r="AZ60" s="8">
        <v>71.92</v>
      </c>
      <c r="BA60" s="8">
        <v>68.571</v>
      </c>
      <c r="BB60" s="8">
        <v>65.596</v>
      </c>
      <c r="BC60" s="8">
        <v>63.134</v>
      </c>
      <c r="BD60" s="8">
        <v>61.044</v>
      </c>
      <c r="BE60" s="8">
        <v>59.028</v>
      </c>
      <c r="BF60" s="8">
        <v>57.118</v>
      </c>
      <c r="BG60" s="8">
        <v>55.324</v>
      </c>
      <c r="BH60" s="8">
        <v>53.614</v>
      </c>
      <c r="BI60" s="8">
        <v>51.966</v>
      </c>
      <c r="BJ60" s="8">
        <v>50.396</v>
      </c>
      <c r="BK60" s="8">
        <v>48.904</v>
      </c>
      <c r="BL60" s="8">
        <v>47.32</v>
      </c>
      <c r="BM60" s="8">
        <v>45.556</v>
      </c>
      <c r="BN60" s="8">
        <v>43.677</v>
      </c>
      <c r="BO60" s="8">
        <v>41.829</v>
      </c>
      <c r="BP60" s="8">
        <v>39.987</v>
      </c>
      <c r="BQ60" s="8">
        <v>38.122</v>
      </c>
      <c r="BR60" s="8">
        <v>36.228</v>
      </c>
      <c r="BS60" s="8">
        <v>34.316</v>
      </c>
      <c r="BT60" s="8">
        <v>32.403</v>
      </c>
      <c r="BU60" s="8">
        <v>30.499</v>
      </c>
      <c r="BV60" s="8">
        <v>28.579</v>
      </c>
      <c r="BW60" s="8">
        <v>26.641</v>
      </c>
      <c r="BX60" s="8">
        <v>24.702</v>
      </c>
      <c r="BY60" s="8">
        <v>22.798</v>
      </c>
      <c r="BZ60" s="8">
        <v>20.931</v>
      </c>
      <c r="CA60" s="8">
        <v>19.113</v>
      </c>
      <c r="CB60" s="8">
        <v>17.351</v>
      </c>
      <c r="CC60" s="8">
        <v>15.657</v>
      </c>
      <c r="CD60" s="8">
        <v>14.021</v>
      </c>
      <c r="CE60" s="8">
        <v>12.444</v>
      </c>
      <c r="CF60" s="8">
        <v>10.992</v>
      </c>
      <c r="CG60" s="8">
        <v>9.699</v>
      </c>
      <c r="CH60" s="8">
        <v>8.541</v>
      </c>
      <c r="CI60" s="8">
        <v>7.451</v>
      </c>
      <c r="CJ60" s="8">
        <v>6.442</v>
      </c>
      <c r="CK60" s="8">
        <v>5.527</v>
      </c>
      <c r="CL60" s="8">
        <v>4.703</v>
      </c>
      <c r="CM60" s="8">
        <v>3.965</v>
      </c>
      <c r="CN60" s="8">
        <v>3.306</v>
      </c>
      <c r="CO60" s="8">
        <v>2.716</v>
      </c>
      <c r="CP60" s="8">
        <v>2.209</v>
      </c>
      <c r="CQ60" s="8">
        <v>1.786</v>
      </c>
      <c r="CR60" s="8">
        <v>1.437</v>
      </c>
      <c r="CS60" s="8">
        <v>1.142</v>
      </c>
      <c r="CT60" s="8">
        <v>0.899</v>
      </c>
      <c r="CU60" s="8">
        <v>0.7</v>
      </c>
      <c r="CV60" s="8">
        <v>0.538</v>
      </c>
      <c r="CW60" s="8">
        <v>0.409</v>
      </c>
      <c r="CX60" s="8">
        <v>1.126</v>
      </c>
      <c r="CY60" s="14">
        <f t="shared" si="6"/>
        <v>12378.531999999997</v>
      </c>
      <c r="CZ60" s="14">
        <f t="shared" si="7"/>
        <v>6526.221</v>
      </c>
      <c r="DA60" s="14">
        <f t="shared" si="8"/>
        <v>529.2090000000001</v>
      </c>
      <c r="DB60" s="16">
        <f t="shared" si="9"/>
        <v>52.722091763385194</v>
      </c>
      <c r="DC60" s="16">
        <f t="shared" si="10"/>
        <v>4.275216156487701</v>
      </c>
      <c r="DD60" s="16">
        <f t="shared" si="11"/>
        <v>43.002692080127105</v>
      </c>
    </row>
    <row r="61" spans="1:108" ht="14.25">
      <c r="A61" s="11">
        <v>2008</v>
      </c>
      <c r="B61" s="8">
        <v>413.352</v>
      </c>
      <c r="C61" s="8">
        <v>403.288</v>
      </c>
      <c r="D61" s="8">
        <v>393.398</v>
      </c>
      <c r="E61" s="8">
        <v>383.701</v>
      </c>
      <c r="F61" s="8">
        <v>374.215</v>
      </c>
      <c r="G61" s="8">
        <v>364.96</v>
      </c>
      <c r="H61" s="8">
        <v>355.954</v>
      </c>
      <c r="I61" s="8">
        <v>347.218</v>
      </c>
      <c r="J61" s="8">
        <v>338.769</v>
      </c>
      <c r="K61" s="8">
        <v>330.626</v>
      </c>
      <c r="L61" s="8">
        <v>322.668</v>
      </c>
      <c r="M61" s="8">
        <v>314.766</v>
      </c>
      <c r="N61" s="8">
        <v>307.659</v>
      </c>
      <c r="O61" s="8">
        <v>301.656</v>
      </c>
      <c r="P61" s="8">
        <v>296.339</v>
      </c>
      <c r="Q61" s="8">
        <v>290.982</v>
      </c>
      <c r="R61" s="8">
        <v>285.708</v>
      </c>
      <c r="S61" s="8">
        <v>279.991</v>
      </c>
      <c r="T61" s="8">
        <v>273.491</v>
      </c>
      <c r="U61" s="8">
        <v>266.405</v>
      </c>
      <c r="V61" s="8">
        <v>259.379</v>
      </c>
      <c r="W61" s="8">
        <v>252.394</v>
      </c>
      <c r="X61" s="8">
        <v>244.782</v>
      </c>
      <c r="Y61" s="8">
        <v>236.313</v>
      </c>
      <c r="Z61" s="8">
        <v>227.296</v>
      </c>
      <c r="AA61" s="8">
        <v>218.307</v>
      </c>
      <c r="AB61" s="8">
        <v>209.267</v>
      </c>
      <c r="AC61" s="8">
        <v>200.466</v>
      </c>
      <c r="AD61" s="8">
        <v>192.119</v>
      </c>
      <c r="AE61" s="8">
        <v>184.134</v>
      </c>
      <c r="AF61" s="8">
        <v>176.208</v>
      </c>
      <c r="AG61" s="8">
        <v>168.39</v>
      </c>
      <c r="AH61" s="8">
        <v>160.965</v>
      </c>
      <c r="AI61" s="8">
        <v>154.039</v>
      </c>
      <c r="AJ61" s="8">
        <v>147.529</v>
      </c>
      <c r="AK61" s="8">
        <v>141.234</v>
      </c>
      <c r="AL61" s="8">
        <v>135.167</v>
      </c>
      <c r="AM61" s="8">
        <v>129.438</v>
      </c>
      <c r="AN61" s="8">
        <v>124.073</v>
      </c>
      <c r="AO61" s="8">
        <v>119.024</v>
      </c>
      <c r="AP61" s="8">
        <v>114.193</v>
      </c>
      <c r="AQ61" s="8">
        <v>109.58</v>
      </c>
      <c r="AR61" s="8">
        <v>105.165</v>
      </c>
      <c r="AS61" s="8">
        <v>100.916</v>
      </c>
      <c r="AT61" s="8">
        <v>96.825</v>
      </c>
      <c r="AU61" s="8">
        <v>92.933</v>
      </c>
      <c r="AV61" s="8">
        <v>89.25</v>
      </c>
      <c r="AW61" s="8">
        <v>85.585</v>
      </c>
      <c r="AX61" s="8">
        <v>81.847</v>
      </c>
      <c r="AY61" s="8">
        <v>78.128</v>
      </c>
      <c r="AZ61" s="8">
        <v>74.596</v>
      </c>
      <c r="BA61" s="8">
        <v>71.208</v>
      </c>
      <c r="BB61" s="8">
        <v>68.079</v>
      </c>
      <c r="BC61" s="8">
        <v>65.276</v>
      </c>
      <c r="BD61" s="8">
        <v>62.745</v>
      </c>
      <c r="BE61" s="8">
        <v>60.312</v>
      </c>
      <c r="BF61" s="8">
        <v>57.963</v>
      </c>
      <c r="BG61" s="8">
        <v>55.885</v>
      </c>
      <c r="BH61" s="8">
        <v>54.141</v>
      </c>
      <c r="BI61" s="8">
        <v>52.62</v>
      </c>
      <c r="BJ61" s="8">
        <v>51.158</v>
      </c>
      <c r="BK61" s="8">
        <v>49.796</v>
      </c>
      <c r="BL61" s="8">
        <v>48.295</v>
      </c>
      <c r="BM61" s="8">
        <v>46.52</v>
      </c>
      <c r="BN61" s="8">
        <v>44.57</v>
      </c>
      <c r="BO61" s="8">
        <v>42.679</v>
      </c>
      <c r="BP61" s="8">
        <v>40.804</v>
      </c>
      <c r="BQ61" s="8">
        <v>38.915</v>
      </c>
      <c r="BR61" s="8">
        <v>37.02</v>
      </c>
      <c r="BS61" s="8">
        <v>35.12</v>
      </c>
      <c r="BT61" s="8">
        <v>33.212</v>
      </c>
      <c r="BU61" s="8">
        <v>31.312</v>
      </c>
      <c r="BV61" s="8">
        <v>29.387</v>
      </c>
      <c r="BW61" s="8">
        <v>27.426</v>
      </c>
      <c r="BX61" s="8">
        <v>25.457</v>
      </c>
      <c r="BY61" s="8">
        <v>23.52</v>
      </c>
      <c r="BZ61" s="8">
        <v>21.621</v>
      </c>
      <c r="CA61" s="8">
        <v>19.763</v>
      </c>
      <c r="CB61" s="8">
        <v>17.965</v>
      </c>
      <c r="CC61" s="8">
        <v>16.227</v>
      </c>
      <c r="CD61" s="8">
        <v>14.551</v>
      </c>
      <c r="CE61" s="8">
        <v>12.93</v>
      </c>
      <c r="CF61" s="8">
        <v>11.433</v>
      </c>
      <c r="CG61" s="8">
        <v>10.087</v>
      </c>
      <c r="CH61" s="8">
        <v>8.872</v>
      </c>
      <c r="CI61" s="8">
        <v>7.73</v>
      </c>
      <c r="CJ61" s="8">
        <v>6.666</v>
      </c>
      <c r="CK61" s="8">
        <v>5.709</v>
      </c>
      <c r="CL61" s="8">
        <v>4.859</v>
      </c>
      <c r="CM61" s="8">
        <v>4.109</v>
      </c>
      <c r="CN61" s="8">
        <v>3.436</v>
      </c>
      <c r="CO61" s="8">
        <v>2.837</v>
      </c>
      <c r="CP61" s="8">
        <v>2.319</v>
      </c>
      <c r="CQ61" s="8">
        <v>1.879</v>
      </c>
      <c r="CR61" s="8">
        <v>1.51</v>
      </c>
      <c r="CS61" s="8">
        <v>1.198</v>
      </c>
      <c r="CT61" s="8">
        <v>0.938</v>
      </c>
      <c r="CU61" s="8">
        <v>0.728</v>
      </c>
      <c r="CV61" s="8">
        <v>0.557</v>
      </c>
      <c r="CW61" s="8">
        <v>0.424</v>
      </c>
      <c r="CX61" s="8">
        <v>1.169</v>
      </c>
      <c r="CY61" s="14">
        <f t="shared" si="6"/>
        <v>12687.625000000007</v>
      </c>
      <c r="CZ61" s="14">
        <f t="shared" si="7"/>
        <v>6645.145999999999</v>
      </c>
      <c r="DA61" s="14">
        <f t="shared" si="8"/>
        <v>544.3689999999998</v>
      </c>
      <c r="DB61" s="16">
        <f t="shared" si="9"/>
        <v>52.375018965330355</v>
      </c>
      <c r="DC61" s="16">
        <f t="shared" si="10"/>
        <v>4.290550832011504</v>
      </c>
      <c r="DD61" s="16">
        <f t="shared" si="11"/>
        <v>43.33443020265814</v>
      </c>
    </row>
    <row r="62" spans="1:108" ht="14.25">
      <c r="A62" s="11">
        <v>2009</v>
      </c>
      <c r="B62" s="8">
        <v>414.278</v>
      </c>
      <c r="C62" s="8">
        <v>406.487</v>
      </c>
      <c r="D62" s="8">
        <v>398.368</v>
      </c>
      <c r="E62" s="8">
        <v>389.988</v>
      </c>
      <c r="F62" s="8">
        <v>381.415</v>
      </c>
      <c r="G62" s="8">
        <v>372.721</v>
      </c>
      <c r="H62" s="8">
        <v>363.969</v>
      </c>
      <c r="I62" s="8">
        <v>355.231</v>
      </c>
      <c r="J62" s="8">
        <v>346.573</v>
      </c>
      <c r="K62" s="8">
        <v>338.066</v>
      </c>
      <c r="L62" s="8">
        <v>329.597</v>
      </c>
      <c r="M62" s="8">
        <v>321.061</v>
      </c>
      <c r="N62" s="8">
        <v>313.41</v>
      </c>
      <c r="O62" s="8">
        <v>307.076</v>
      </c>
      <c r="P62" s="8">
        <v>301.585</v>
      </c>
      <c r="Q62" s="8">
        <v>296.002</v>
      </c>
      <c r="R62" s="8">
        <v>290.452</v>
      </c>
      <c r="S62" s="8">
        <v>284.709</v>
      </c>
      <c r="T62" s="8">
        <v>278.548</v>
      </c>
      <c r="U62" s="8">
        <v>272.034</v>
      </c>
      <c r="V62" s="8">
        <v>265.554</v>
      </c>
      <c r="W62" s="8">
        <v>259.147</v>
      </c>
      <c r="X62" s="8">
        <v>251.968</v>
      </c>
      <c r="Y62" s="8">
        <v>243.674</v>
      </c>
      <c r="Z62" s="8">
        <v>234.653</v>
      </c>
      <c r="AA62" s="8">
        <v>225.679</v>
      </c>
      <c r="AB62" s="8">
        <v>216.647</v>
      </c>
      <c r="AC62" s="8">
        <v>207.775</v>
      </c>
      <c r="AD62" s="8">
        <v>199.268</v>
      </c>
      <c r="AE62" s="8">
        <v>191.054</v>
      </c>
      <c r="AF62" s="8">
        <v>182.87</v>
      </c>
      <c r="AG62" s="8">
        <v>174.763</v>
      </c>
      <c r="AH62" s="8">
        <v>167.05</v>
      </c>
      <c r="AI62" s="8">
        <v>159.852</v>
      </c>
      <c r="AJ62" s="8">
        <v>153.087</v>
      </c>
      <c r="AK62" s="8">
        <v>146.52</v>
      </c>
      <c r="AL62" s="8">
        <v>140.175</v>
      </c>
      <c r="AM62" s="8">
        <v>134.173</v>
      </c>
      <c r="AN62" s="8">
        <v>128.543</v>
      </c>
      <c r="AO62" s="8">
        <v>123.234</v>
      </c>
      <c r="AP62" s="8">
        <v>118.154</v>
      </c>
      <c r="AQ62" s="8">
        <v>113.293</v>
      </c>
      <c r="AR62" s="8">
        <v>108.674</v>
      </c>
      <c r="AS62" s="8">
        <v>104.278</v>
      </c>
      <c r="AT62" s="8">
        <v>100.086</v>
      </c>
      <c r="AU62" s="8">
        <v>96.085</v>
      </c>
      <c r="AV62" s="8">
        <v>92.292</v>
      </c>
      <c r="AW62" s="8">
        <v>88.536</v>
      </c>
      <c r="AX62" s="8">
        <v>84.741</v>
      </c>
      <c r="AY62" s="8">
        <v>80.97</v>
      </c>
      <c r="AZ62" s="8">
        <v>77.393</v>
      </c>
      <c r="BA62" s="8">
        <v>73.987</v>
      </c>
      <c r="BB62" s="8">
        <v>70.724</v>
      </c>
      <c r="BC62" s="8">
        <v>67.607</v>
      </c>
      <c r="BD62" s="8">
        <v>64.654</v>
      </c>
      <c r="BE62" s="8">
        <v>61.824</v>
      </c>
      <c r="BF62" s="8">
        <v>59.062</v>
      </c>
      <c r="BG62" s="8">
        <v>56.698</v>
      </c>
      <c r="BH62" s="8">
        <v>54.869</v>
      </c>
      <c r="BI62" s="8">
        <v>53.399</v>
      </c>
      <c r="BJ62" s="8">
        <v>51.973</v>
      </c>
      <c r="BK62" s="8">
        <v>50.66</v>
      </c>
      <c r="BL62" s="8">
        <v>49.189</v>
      </c>
      <c r="BM62" s="8">
        <v>47.401</v>
      </c>
      <c r="BN62" s="8">
        <v>45.409</v>
      </c>
      <c r="BO62" s="8">
        <v>43.498</v>
      </c>
      <c r="BP62" s="8">
        <v>41.613</v>
      </c>
      <c r="BQ62" s="8">
        <v>39.717</v>
      </c>
      <c r="BR62" s="8">
        <v>37.821</v>
      </c>
      <c r="BS62" s="8">
        <v>35.92</v>
      </c>
      <c r="BT62" s="8">
        <v>34.013</v>
      </c>
      <c r="BU62" s="8">
        <v>32.11</v>
      </c>
      <c r="BV62" s="8">
        <v>30.178</v>
      </c>
      <c r="BW62" s="8">
        <v>28.199</v>
      </c>
      <c r="BX62" s="8">
        <v>26.201</v>
      </c>
      <c r="BY62" s="8">
        <v>24.235</v>
      </c>
      <c r="BZ62" s="8">
        <v>22.307</v>
      </c>
      <c r="CA62" s="8">
        <v>20.416</v>
      </c>
      <c r="CB62" s="8">
        <v>18.58</v>
      </c>
      <c r="CC62" s="8">
        <v>16.805</v>
      </c>
      <c r="CD62" s="8">
        <v>15.085</v>
      </c>
      <c r="CE62" s="8">
        <v>13.424</v>
      </c>
      <c r="CF62" s="8">
        <v>11.881</v>
      </c>
      <c r="CG62" s="8">
        <v>10.483</v>
      </c>
      <c r="CH62" s="8">
        <v>9.214</v>
      </c>
      <c r="CI62" s="8">
        <v>8.018</v>
      </c>
      <c r="CJ62" s="8">
        <v>6.897</v>
      </c>
      <c r="CK62" s="8">
        <v>5.896</v>
      </c>
      <c r="CL62" s="8">
        <v>5.02</v>
      </c>
      <c r="CM62" s="8">
        <v>4.254</v>
      </c>
      <c r="CN62" s="8">
        <v>3.567</v>
      </c>
      <c r="CO62" s="8">
        <v>2.956</v>
      </c>
      <c r="CP62" s="8">
        <v>2.424</v>
      </c>
      <c r="CQ62" s="8">
        <v>1.969</v>
      </c>
      <c r="CR62" s="8">
        <v>1.579</v>
      </c>
      <c r="CS62" s="8">
        <v>1.251</v>
      </c>
      <c r="CT62" s="8">
        <v>0.979</v>
      </c>
      <c r="CU62" s="8">
        <v>0.756</v>
      </c>
      <c r="CV62" s="8">
        <v>0.58</v>
      </c>
      <c r="CW62" s="8">
        <v>0.441</v>
      </c>
      <c r="CX62" s="8">
        <v>1.211</v>
      </c>
      <c r="CY62" s="14">
        <f t="shared" si="6"/>
        <v>12998.712000000001</v>
      </c>
      <c r="CZ62" s="14">
        <f t="shared" si="7"/>
        <v>6761.57</v>
      </c>
      <c r="DA62" s="14">
        <f t="shared" si="8"/>
        <v>559.4980000000002</v>
      </c>
      <c r="DB62" s="16">
        <f t="shared" si="9"/>
        <v>52.01723063023474</v>
      </c>
      <c r="DC62" s="16">
        <f t="shared" si="10"/>
        <v>4.304257221792437</v>
      </c>
      <c r="DD62" s="16">
        <f t="shared" si="11"/>
        <v>43.678512147972825</v>
      </c>
    </row>
    <row r="63" spans="1:108" ht="14.25">
      <c r="A63" s="11">
        <v>2010</v>
      </c>
      <c r="B63" s="8">
        <v>415.278</v>
      </c>
      <c r="C63" s="8">
        <v>409.241</v>
      </c>
      <c r="D63" s="8">
        <v>402.551</v>
      </c>
      <c r="E63" s="8">
        <v>395.302</v>
      </c>
      <c r="F63" s="8">
        <v>387.593</v>
      </c>
      <c r="G63" s="8">
        <v>379.515</v>
      </c>
      <c r="H63" s="8">
        <v>371.165</v>
      </c>
      <c r="I63" s="8">
        <v>362.638</v>
      </c>
      <c r="J63" s="8">
        <v>354.029</v>
      </c>
      <c r="K63" s="8">
        <v>345.434</v>
      </c>
      <c r="L63" s="8">
        <v>336.771</v>
      </c>
      <c r="M63" s="8">
        <v>327.958</v>
      </c>
      <c r="N63" s="8">
        <v>319.975</v>
      </c>
      <c r="O63" s="8">
        <v>313.27</v>
      </c>
      <c r="P63" s="8">
        <v>307.408</v>
      </c>
      <c r="Q63" s="8">
        <v>301.427</v>
      </c>
      <c r="R63" s="8">
        <v>295.423</v>
      </c>
      <c r="S63" s="8">
        <v>289.48</v>
      </c>
      <c r="T63" s="8">
        <v>283.505</v>
      </c>
      <c r="U63" s="8">
        <v>277.426</v>
      </c>
      <c r="V63" s="8">
        <v>271.349</v>
      </c>
      <c r="W63" s="8">
        <v>265.356</v>
      </c>
      <c r="X63" s="8">
        <v>258.541</v>
      </c>
      <c r="Y63" s="8">
        <v>250.503</v>
      </c>
      <c r="Z63" s="8">
        <v>241.652</v>
      </c>
      <c r="AA63" s="8">
        <v>232.862</v>
      </c>
      <c r="AB63" s="8">
        <v>224.023</v>
      </c>
      <c r="AC63" s="8">
        <v>215.223</v>
      </c>
      <c r="AD63" s="8">
        <v>206.617</v>
      </c>
      <c r="AE63" s="8">
        <v>198.191</v>
      </c>
      <c r="AF63" s="8">
        <v>189.777</v>
      </c>
      <c r="AG63" s="8">
        <v>181.41</v>
      </c>
      <c r="AH63" s="8">
        <v>173.423</v>
      </c>
      <c r="AI63" s="8">
        <v>165.963</v>
      </c>
      <c r="AJ63" s="8">
        <v>158.938</v>
      </c>
      <c r="AK63" s="8">
        <v>152.088</v>
      </c>
      <c r="AL63" s="8">
        <v>145.451</v>
      </c>
      <c r="AM63" s="8">
        <v>139.159</v>
      </c>
      <c r="AN63" s="8">
        <v>133.256</v>
      </c>
      <c r="AO63" s="8">
        <v>127.688</v>
      </c>
      <c r="AP63" s="8">
        <v>122.352</v>
      </c>
      <c r="AQ63" s="8">
        <v>117.239</v>
      </c>
      <c r="AR63" s="8">
        <v>112.398</v>
      </c>
      <c r="AS63" s="8">
        <v>107.832</v>
      </c>
      <c r="AT63" s="8">
        <v>103.503</v>
      </c>
      <c r="AU63" s="8">
        <v>99.367</v>
      </c>
      <c r="AV63" s="8">
        <v>95.431</v>
      </c>
      <c r="AW63" s="8">
        <v>91.565</v>
      </c>
      <c r="AX63" s="8">
        <v>87.693</v>
      </c>
      <c r="AY63" s="8">
        <v>83.867</v>
      </c>
      <c r="AZ63" s="8">
        <v>80.235</v>
      </c>
      <c r="BA63" s="8">
        <v>76.797</v>
      </c>
      <c r="BB63" s="8">
        <v>73.413</v>
      </c>
      <c r="BC63" s="8">
        <v>70.042</v>
      </c>
      <c r="BD63" s="8">
        <v>66.754</v>
      </c>
      <c r="BE63" s="8">
        <v>63.608</v>
      </c>
      <c r="BF63" s="8">
        <v>60.528</v>
      </c>
      <c r="BG63" s="8">
        <v>57.908</v>
      </c>
      <c r="BH63" s="8">
        <v>55.931</v>
      </c>
      <c r="BI63" s="8">
        <v>54.38</v>
      </c>
      <c r="BJ63" s="8">
        <v>52.872</v>
      </c>
      <c r="BK63" s="8">
        <v>51.483</v>
      </c>
      <c r="BL63" s="8">
        <v>49.965</v>
      </c>
      <c r="BM63" s="8">
        <v>48.158</v>
      </c>
      <c r="BN63" s="8">
        <v>46.172</v>
      </c>
      <c r="BO63" s="8">
        <v>44.277</v>
      </c>
      <c r="BP63" s="8">
        <v>42.419</v>
      </c>
      <c r="BQ63" s="8">
        <v>40.543</v>
      </c>
      <c r="BR63" s="8">
        <v>38.644</v>
      </c>
      <c r="BS63" s="8">
        <v>36.724</v>
      </c>
      <c r="BT63" s="8">
        <v>34.806</v>
      </c>
      <c r="BU63" s="8">
        <v>32.893</v>
      </c>
      <c r="BV63" s="8">
        <v>30.948</v>
      </c>
      <c r="BW63" s="8">
        <v>28.951</v>
      </c>
      <c r="BX63" s="8">
        <v>26.932</v>
      </c>
      <c r="BY63" s="8">
        <v>24.945</v>
      </c>
      <c r="BZ63" s="8">
        <v>22.991</v>
      </c>
      <c r="CA63" s="8">
        <v>21.072</v>
      </c>
      <c r="CB63" s="8">
        <v>19.198</v>
      </c>
      <c r="CC63" s="8">
        <v>17.382</v>
      </c>
      <c r="CD63" s="8">
        <v>15.62</v>
      </c>
      <c r="CE63" s="8">
        <v>13.92</v>
      </c>
      <c r="CF63" s="8">
        <v>12.33</v>
      </c>
      <c r="CG63" s="8">
        <v>10.884</v>
      </c>
      <c r="CH63" s="8">
        <v>9.562</v>
      </c>
      <c r="CI63" s="8">
        <v>8.314</v>
      </c>
      <c r="CJ63" s="8">
        <v>7.144</v>
      </c>
      <c r="CK63" s="8">
        <v>6.098</v>
      </c>
      <c r="CL63" s="8">
        <v>5.193</v>
      </c>
      <c r="CM63" s="8">
        <v>4.408</v>
      </c>
      <c r="CN63" s="8">
        <v>3.7</v>
      </c>
      <c r="CO63" s="8">
        <v>3.071</v>
      </c>
      <c r="CP63" s="8">
        <v>2.523</v>
      </c>
      <c r="CQ63" s="8">
        <v>2.05</v>
      </c>
      <c r="CR63" s="8">
        <v>1.644</v>
      </c>
      <c r="CS63" s="8">
        <v>1.304</v>
      </c>
      <c r="CT63" s="8">
        <v>1.02</v>
      </c>
      <c r="CU63" s="8">
        <v>0.789</v>
      </c>
      <c r="CV63" s="8">
        <v>0.603</v>
      </c>
      <c r="CW63" s="8">
        <v>0.459</v>
      </c>
      <c r="CX63" s="8">
        <v>1.255</v>
      </c>
      <c r="CY63" s="14">
        <f t="shared" si="6"/>
        <v>13310.967999999999</v>
      </c>
      <c r="CZ63" s="14">
        <f t="shared" si="7"/>
        <v>6875.388999999999</v>
      </c>
      <c r="DA63" s="14">
        <f t="shared" si="8"/>
        <v>574.6159999999999</v>
      </c>
      <c r="DB63" s="16">
        <f t="shared" si="9"/>
        <v>51.65205866320165</v>
      </c>
      <c r="DC63" s="16">
        <f t="shared" si="10"/>
        <v>4.316861102813859</v>
      </c>
      <c r="DD63" s="16">
        <f t="shared" si="11"/>
        <v>44.03108023398449</v>
      </c>
    </row>
    <row r="64" spans="1:108" ht="14.25">
      <c r="A64" s="11">
        <v>2011</v>
      </c>
      <c r="B64" s="8">
        <v>416.505</v>
      </c>
      <c r="C64" s="8">
        <v>411.577</v>
      </c>
      <c r="D64" s="8">
        <v>405.886</v>
      </c>
      <c r="E64" s="8">
        <v>399.527</v>
      </c>
      <c r="F64" s="8">
        <v>392.597</v>
      </c>
      <c r="G64" s="8">
        <v>385.189</v>
      </c>
      <c r="H64" s="8">
        <v>377.4</v>
      </c>
      <c r="I64" s="8">
        <v>369.326</v>
      </c>
      <c r="J64" s="8">
        <v>361.061</v>
      </c>
      <c r="K64" s="8">
        <v>352.702</v>
      </c>
      <c r="L64" s="8">
        <v>344.209</v>
      </c>
      <c r="M64" s="8">
        <v>335.548</v>
      </c>
      <c r="N64" s="8">
        <v>327.475</v>
      </c>
      <c r="O64" s="8">
        <v>320.353</v>
      </c>
      <c r="P64" s="8">
        <v>313.88</v>
      </c>
      <c r="Q64" s="8">
        <v>307.294</v>
      </c>
      <c r="R64" s="8">
        <v>300.635</v>
      </c>
      <c r="S64" s="8">
        <v>294.285</v>
      </c>
      <c r="T64" s="8">
        <v>288.325</v>
      </c>
      <c r="U64" s="8">
        <v>282.543</v>
      </c>
      <c r="V64" s="8">
        <v>276.71</v>
      </c>
      <c r="W64" s="8">
        <v>270.952</v>
      </c>
      <c r="X64" s="8">
        <v>264.432</v>
      </c>
      <c r="Y64" s="8">
        <v>256.742</v>
      </c>
      <c r="Z64" s="8">
        <v>248.261</v>
      </c>
      <c r="AA64" s="8">
        <v>239.843</v>
      </c>
      <c r="AB64" s="8">
        <v>231.402</v>
      </c>
      <c r="AC64" s="8">
        <v>222.827</v>
      </c>
      <c r="AD64" s="8">
        <v>214.188</v>
      </c>
      <c r="AE64" s="8">
        <v>205.547</v>
      </c>
      <c r="AF64" s="8">
        <v>196.918</v>
      </c>
      <c r="AG64" s="8">
        <v>188.311</v>
      </c>
      <c r="AH64" s="8">
        <v>180.063</v>
      </c>
      <c r="AI64" s="8">
        <v>172.347</v>
      </c>
      <c r="AJ64" s="8">
        <v>165.064</v>
      </c>
      <c r="AK64" s="8">
        <v>157.926</v>
      </c>
      <c r="AL64" s="8">
        <v>150.981</v>
      </c>
      <c r="AM64" s="8">
        <v>144.393</v>
      </c>
      <c r="AN64" s="8">
        <v>138.214</v>
      </c>
      <c r="AO64" s="8">
        <v>132.391</v>
      </c>
      <c r="AP64" s="8">
        <v>126.796</v>
      </c>
      <c r="AQ64" s="8">
        <v>121.43</v>
      </c>
      <c r="AR64" s="8">
        <v>116.357</v>
      </c>
      <c r="AS64" s="8">
        <v>111.591</v>
      </c>
      <c r="AT64" s="8">
        <v>107.084</v>
      </c>
      <c r="AU64" s="8">
        <v>102.774</v>
      </c>
      <c r="AV64" s="8">
        <v>98.667</v>
      </c>
      <c r="AW64" s="8">
        <v>94.661</v>
      </c>
      <c r="AX64" s="8">
        <v>90.697</v>
      </c>
      <c r="AY64" s="8">
        <v>86.807</v>
      </c>
      <c r="AZ64" s="8">
        <v>83.106</v>
      </c>
      <c r="BA64" s="8">
        <v>79.612</v>
      </c>
      <c r="BB64" s="8">
        <v>76.125</v>
      </c>
      <c r="BC64" s="8">
        <v>72.574</v>
      </c>
      <c r="BD64" s="8">
        <v>69.055</v>
      </c>
      <c r="BE64" s="8">
        <v>65.693</v>
      </c>
      <c r="BF64" s="8">
        <v>62.412</v>
      </c>
      <c r="BG64" s="8">
        <v>59.578</v>
      </c>
      <c r="BH64" s="8">
        <v>57.369</v>
      </c>
      <c r="BI64" s="8">
        <v>55.594</v>
      </c>
      <c r="BJ64" s="8">
        <v>53.863</v>
      </c>
      <c r="BK64" s="8">
        <v>52.247</v>
      </c>
      <c r="BL64" s="8">
        <v>50.588</v>
      </c>
      <c r="BM64" s="8">
        <v>48.765</v>
      </c>
      <c r="BN64" s="8">
        <v>46.846</v>
      </c>
      <c r="BO64" s="8">
        <v>45.016</v>
      </c>
      <c r="BP64" s="8">
        <v>43.242</v>
      </c>
      <c r="BQ64" s="8">
        <v>41.419</v>
      </c>
      <c r="BR64" s="8">
        <v>39.511</v>
      </c>
      <c r="BS64" s="8">
        <v>37.547</v>
      </c>
      <c r="BT64" s="8">
        <v>35.598</v>
      </c>
      <c r="BU64" s="8">
        <v>33.66</v>
      </c>
      <c r="BV64" s="8">
        <v>31.69</v>
      </c>
      <c r="BW64" s="8">
        <v>29.68</v>
      </c>
      <c r="BX64" s="8">
        <v>27.648</v>
      </c>
      <c r="BY64" s="8">
        <v>25.647</v>
      </c>
      <c r="BZ64" s="8">
        <v>23.673</v>
      </c>
      <c r="CA64" s="8">
        <v>21.729</v>
      </c>
      <c r="CB64" s="8">
        <v>19.82</v>
      </c>
      <c r="CC64" s="8">
        <v>17.96</v>
      </c>
      <c r="CD64" s="8">
        <v>16.157</v>
      </c>
      <c r="CE64" s="8">
        <v>14.413</v>
      </c>
      <c r="CF64" s="8">
        <v>12.78</v>
      </c>
      <c r="CG64" s="8">
        <v>11.285</v>
      </c>
      <c r="CH64" s="8">
        <v>9.917</v>
      </c>
      <c r="CI64" s="8">
        <v>8.622</v>
      </c>
      <c r="CJ64" s="8">
        <v>7.407</v>
      </c>
      <c r="CK64" s="8">
        <v>6.32</v>
      </c>
      <c r="CL64" s="8">
        <v>5.381</v>
      </c>
      <c r="CM64" s="8">
        <v>4.568</v>
      </c>
      <c r="CN64" s="8">
        <v>3.833</v>
      </c>
      <c r="CO64" s="8">
        <v>3.18</v>
      </c>
      <c r="CP64" s="8">
        <v>2.611</v>
      </c>
      <c r="CQ64" s="8">
        <v>2.122</v>
      </c>
      <c r="CR64" s="8">
        <v>1.705</v>
      </c>
      <c r="CS64" s="8">
        <v>1.353</v>
      </c>
      <c r="CT64" s="8">
        <v>1.063</v>
      </c>
      <c r="CU64" s="8">
        <v>0.823</v>
      </c>
      <c r="CV64" s="8">
        <v>0.632</v>
      </c>
      <c r="CW64" s="8">
        <v>0.479</v>
      </c>
      <c r="CX64" s="8">
        <v>1.3</v>
      </c>
      <c r="CY64" s="14">
        <f t="shared" si="6"/>
        <v>13623.910999999993</v>
      </c>
      <c r="CZ64" s="14">
        <f t="shared" si="7"/>
        <v>6986.317</v>
      </c>
      <c r="DA64" s="14">
        <f t="shared" si="8"/>
        <v>589.7909999999997</v>
      </c>
      <c r="DB64" s="16">
        <f t="shared" si="9"/>
        <v>51.279819722838795</v>
      </c>
      <c r="DC64" s="16">
        <f t="shared" si="10"/>
        <v>4.329087293655985</v>
      </c>
      <c r="DD64" s="16">
        <f t="shared" si="11"/>
        <v>44.39109298350522</v>
      </c>
    </row>
    <row r="65" spans="1:108" ht="14.25">
      <c r="A65" s="11">
        <v>2012</v>
      </c>
      <c r="B65" s="8">
        <v>417.824</v>
      </c>
      <c r="C65" s="8">
        <v>413.461</v>
      </c>
      <c r="D65" s="8">
        <v>408.407</v>
      </c>
      <c r="E65" s="8">
        <v>402.737</v>
      </c>
      <c r="F65" s="8">
        <v>396.523</v>
      </c>
      <c r="G65" s="8">
        <v>389.838</v>
      </c>
      <c r="H65" s="8">
        <v>382.754</v>
      </c>
      <c r="I65" s="8">
        <v>375.345</v>
      </c>
      <c r="J65" s="8">
        <v>367.685</v>
      </c>
      <c r="K65" s="8">
        <v>359.842</v>
      </c>
      <c r="L65" s="8">
        <v>351.84</v>
      </c>
      <c r="M65" s="8">
        <v>343.7</v>
      </c>
      <c r="N65" s="8">
        <v>335.754</v>
      </c>
      <c r="O65" s="8">
        <v>328.185</v>
      </c>
      <c r="P65" s="8">
        <v>320.904</v>
      </c>
      <c r="Q65" s="8">
        <v>313.544</v>
      </c>
      <c r="R65" s="8">
        <v>306.055</v>
      </c>
      <c r="S65" s="8">
        <v>299.129</v>
      </c>
      <c r="T65" s="8">
        <v>293.038</v>
      </c>
      <c r="U65" s="8">
        <v>287.428</v>
      </c>
      <c r="V65" s="8">
        <v>281.704</v>
      </c>
      <c r="W65" s="8">
        <v>276.024</v>
      </c>
      <c r="X65" s="8">
        <v>269.735</v>
      </c>
      <c r="Y65" s="8">
        <v>262.465</v>
      </c>
      <c r="Z65" s="8">
        <v>254.513</v>
      </c>
      <c r="AA65" s="8">
        <v>246.626</v>
      </c>
      <c r="AB65" s="8">
        <v>238.746</v>
      </c>
      <c r="AC65" s="8">
        <v>230.531</v>
      </c>
      <c r="AD65" s="8">
        <v>221.913</v>
      </c>
      <c r="AE65" s="8">
        <v>213.066</v>
      </c>
      <c r="AF65" s="8">
        <v>204.247</v>
      </c>
      <c r="AG65" s="8">
        <v>195.423</v>
      </c>
      <c r="AH65" s="8">
        <v>186.934</v>
      </c>
      <c r="AI65" s="8">
        <v>178.974</v>
      </c>
      <c r="AJ65" s="8">
        <v>171.445</v>
      </c>
      <c r="AK65" s="8">
        <v>164.022</v>
      </c>
      <c r="AL65" s="8">
        <v>156.765</v>
      </c>
      <c r="AM65" s="8">
        <v>149.875</v>
      </c>
      <c r="AN65" s="8">
        <v>143.421</v>
      </c>
      <c r="AO65" s="8">
        <v>137.344</v>
      </c>
      <c r="AP65" s="8">
        <v>131.491</v>
      </c>
      <c r="AQ65" s="8">
        <v>125.867</v>
      </c>
      <c r="AR65" s="8">
        <v>120.551</v>
      </c>
      <c r="AS65" s="8">
        <v>115.553</v>
      </c>
      <c r="AT65" s="8">
        <v>110.834</v>
      </c>
      <c r="AU65" s="8">
        <v>106.316</v>
      </c>
      <c r="AV65" s="8">
        <v>102.001</v>
      </c>
      <c r="AW65" s="8">
        <v>97.831</v>
      </c>
      <c r="AX65" s="8">
        <v>93.762</v>
      </c>
      <c r="AY65" s="8">
        <v>89.801</v>
      </c>
      <c r="AZ65" s="8">
        <v>86.031</v>
      </c>
      <c r="BA65" s="8">
        <v>82.466</v>
      </c>
      <c r="BB65" s="8">
        <v>78.892</v>
      </c>
      <c r="BC65" s="8">
        <v>75.221</v>
      </c>
      <c r="BD65" s="8">
        <v>71.559</v>
      </c>
      <c r="BE65" s="8">
        <v>68.066</v>
      </c>
      <c r="BF65" s="8">
        <v>64.672</v>
      </c>
      <c r="BG65" s="8">
        <v>61.654</v>
      </c>
      <c r="BH65" s="8">
        <v>59.153</v>
      </c>
      <c r="BI65" s="8">
        <v>57.023</v>
      </c>
      <c r="BJ65" s="8">
        <v>54.956</v>
      </c>
      <c r="BK65" s="8">
        <v>52.989</v>
      </c>
      <c r="BL65" s="8">
        <v>51.108</v>
      </c>
      <c r="BM65" s="8">
        <v>49.269</v>
      </c>
      <c r="BN65" s="8">
        <v>47.465</v>
      </c>
      <c r="BO65" s="8">
        <v>45.737</v>
      </c>
      <c r="BP65" s="8">
        <v>44.085</v>
      </c>
      <c r="BQ65" s="8">
        <v>42.34</v>
      </c>
      <c r="BR65" s="8">
        <v>40.417</v>
      </c>
      <c r="BS65" s="8">
        <v>38.386</v>
      </c>
      <c r="BT65" s="8">
        <v>36.39</v>
      </c>
      <c r="BU65" s="8">
        <v>34.411</v>
      </c>
      <c r="BV65" s="8">
        <v>32.41</v>
      </c>
      <c r="BW65" s="8">
        <v>30.384</v>
      </c>
      <c r="BX65" s="8">
        <v>28.351</v>
      </c>
      <c r="BY65" s="8">
        <v>26.337</v>
      </c>
      <c r="BZ65" s="8">
        <v>24.352</v>
      </c>
      <c r="CA65" s="8">
        <v>22.386</v>
      </c>
      <c r="CB65" s="8">
        <v>20.443</v>
      </c>
      <c r="CC65" s="8">
        <v>18.54</v>
      </c>
      <c r="CD65" s="8">
        <v>16.694</v>
      </c>
      <c r="CE65" s="8">
        <v>14.906</v>
      </c>
      <c r="CF65" s="8">
        <v>13.227</v>
      </c>
      <c r="CG65" s="8">
        <v>11.692</v>
      </c>
      <c r="CH65" s="8">
        <v>10.278</v>
      </c>
      <c r="CI65" s="8">
        <v>8.942</v>
      </c>
      <c r="CJ65" s="8">
        <v>7.683</v>
      </c>
      <c r="CK65" s="8">
        <v>6.557</v>
      </c>
      <c r="CL65" s="8">
        <v>5.581</v>
      </c>
      <c r="CM65" s="8">
        <v>4.734</v>
      </c>
      <c r="CN65" s="8">
        <v>3.968</v>
      </c>
      <c r="CO65" s="8">
        <v>3.283</v>
      </c>
      <c r="CP65" s="8">
        <v>2.692</v>
      </c>
      <c r="CQ65" s="8">
        <v>2.187</v>
      </c>
      <c r="CR65" s="8">
        <v>1.761</v>
      </c>
      <c r="CS65" s="8">
        <v>1.403</v>
      </c>
      <c r="CT65" s="8">
        <v>1.105</v>
      </c>
      <c r="CU65" s="8">
        <v>0.861</v>
      </c>
      <c r="CV65" s="8">
        <v>0.662</v>
      </c>
      <c r="CW65" s="8">
        <v>0.501</v>
      </c>
      <c r="CX65" s="8">
        <v>1.346</v>
      </c>
      <c r="CY65" s="14">
        <f t="shared" si="6"/>
        <v>13937.329000000005</v>
      </c>
      <c r="CZ65" s="14">
        <f t="shared" si="7"/>
        <v>7093.993</v>
      </c>
      <c r="DA65" s="14">
        <f t="shared" si="8"/>
        <v>605.0320000000002</v>
      </c>
      <c r="DB65" s="16">
        <f t="shared" si="9"/>
        <v>50.89922896991237</v>
      </c>
      <c r="DC65" s="16">
        <f t="shared" si="10"/>
        <v>4.341090032387123</v>
      </c>
      <c r="DD65" s="16">
        <f t="shared" si="11"/>
        <v>44.75968099770051</v>
      </c>
    </row>
    <row r="66" spans="1:108" ht="14.25">
      <c r="A66" s="11">
        <v>2013</v>
      </c>
      <c r="B66" s="8">
        <v>419.201</v>
      </c>
      <c r="C66" s="8">
        <v>414.979</v>
      </c>
      <c r="D66" s="8">
        <v>410.272</v>
      </c>
      <c r="E66" s="8">
        <v>405.114</v>
      </c>
      <c r="F66" s="8">
        <v>399.541</v>
      </c>
      <c r="G66" s="8">
        <v>393.588</v>
      </c>
      <c r="H66" s="8">
        <v>387.287</v>
      </c>
      <c r="I66" s="8">
        <v>380.679</v>
      </c>
      <c r="J66" s="8">
        <v>373.792</v>
      </c>
      <c r="K66" s="8">
        <v>366.668</v>
      </c>
      <c r="L66" s="8">
        <v>359.382</v>
      </c>
      <c r="M66" s="8">
        <v>352.017</v>
      </c>
      <c r="N66" s="8">
        <v>344.383</v>
      </c>
      <c r="O66" s="8">
        <v>336.421</v>
      </c>
      <c r="P66" s="8">
        <v>328.305</v>
      </c>
      <c r="Q66" s="8">
        <v>320.157</v>
      </c>
      <c r="R66" s="8">
        <v>311.829</v>
      </c>
      <c r="S66" s="8">
        <v>304.271</v>
      </c>
      <c r="T66" s="8">
        <v>297.928</v>
      </c>
      <c r="U66" s="8">
        <v>292.332</v>
      </c>
      <c r="V66" s="8">
        <v>286.561</v>
      </c>
      <c r="W66" s="8">
        <v>280.785</v>
      </c>
      <c r="X66" s="8">
        <v>274.62</v>
      </c>
      <c r="Y66" s="8">
        <v>267.776</v>
      </c>
      <c r="Z66" s="8">
        <v>260.43</v>
      </c>
      <c r="AA66" s="8">
        <v>253.137</v>
      </c>
      <c r="AB66" s="8">
        <v>245.895</v>
      </c>
      <c r="AC66" s="8">
        <v>238.109</v>
      </c>
      <c r="AD66" s="8">
        <v>229.581</v>
      </c>
      <c r="AE66" s="8">
        <v>220.591</v>
      </c>
      <c r="AF66" s="8">
        <v>211.65</v>
      </c>
      <c r="AG66" s="8">
        <v>202.687</v>
      </c>
      <c r="AH66" s="8">
        <v>194.011</v>
      </c>
      <c r="AI66" s="8">
        <v>185.841</v>
      </c>
      <c r="AJ66" s="8">
        <v>178.072</v>
      </c>
      <c r="AK66" s="8">
        <v>170.376</v>
      </c>
      <c r="AL66" s="8">
        <v>162.811</v>
      </c>
      <c r="AM66" s="8">
        <v>155.62</v>
      </c>
      <c r="AN66" s="8">
        <v>148.896</v>
      </c>
      <c r="AO66" s="8">
        <v>142.564</v>
      </c>
      <c r="AP66" s="8">
        <v>136.449</v>
      </c>
      <c r="AQ66" s="8">
        <v>130.561</v>
      </c>
      <c r="AR66" s="8">
        <v>124.987</v>
      </c>
      <c r="AS66" s="8">
        <v>119.737</v>
      </c>
      <c r="AT66" s="8">
        <v>114.773</v>
      </c>
      <c r="AU66" s="8">
        <v>110.02</v>
      </c>
      <c r="AV66" s="8">
        <v>105.473</v>
      </c>
      <c r="AW66" s="8">
        <v>101.115</v>
      </c>
      <c r="AX66" s="8">
        <v>96.922</v>
      </c>
      <c r="AY66" s="8">
        <v>92.88</v>
      </c>
      <c r="AZ66" s="8">
        <v>89.024</v>
      </c>
      <c r="BA66" s="8">
        <v>85.367</v>
      </c>
      <c r="BB66" s="8">
        <v>81.713</v>
      </c>
      <c r="BC66" s="8">
        <v>77.965</v>
      </c>
      <c r="BD66" s="8">
        <v>74.22</v>
      </c>
      <c r="BE66" s="8">
        <v>70.653</v>
      </c>
      <c r="BF66" s="8">
        <v>67.214</v>
      </c>
      <c r="BG66" s="8">
        <v>64.041</v>
      </c>
      <c r="BH66" s="8">
        <v>61.217</v>
      </c>
      <c r="BI66" s="8">
        <v>58.667</v>
      </c>
      <c r="BJ66" s="8">
        <v>56.203</v>
      </c>
      <c r="BK66" s="8">
        <v>53.822</v>
      </c>
      <c r="BL66" s="8">
        <v>51.669</v>
      </c>
      <c r="BM66" s="8">
        <v>49.792</v>
      </c>
      <c r="BN66" s="8">
        <v>48.102</v>
      </c>
      <c r="BO66" s="8">
        <v>46.469</v>
      </c>
      <c r="BP66" s="8">
        <v>44.931</v>
      </c>
      <c r="BQ66" s="8">
        <v>43.255</v>
      </c>
      <c r="BR66" s="8">
        <v>41.318</v>
      </c>
      <c r="BS66" s="8">
        <v>39.213</v>
      </c>
      <c r="BT66" s="8">
        <v>37.169</v>
      </c>
      <c r="BU66" s="8">
        <v>35.152</v>
      </c>
      <c r="BV66" s="8">
        <v>33.121</v>
      </c>
      <c r="BW66" s="8">
        <v>31.08</v>
      </c>
      <c r="BX66" s="8">
        <v>29.043</v>
      </c>
      <c r="BY66" s="8">
        <v>27.02</v>
      </c>
      <c r="BZ66" s="8">
        <v>25.023</v>
      </c>
      <c r="CA66" s="8">
        <v>23.039</v>
      </c>
      <c r="CB66" s="8">
        <v>21.063</v>
      </c>
      <c r="CC66" s="8">
        <v>19.116</v>
      </c>
      <c r="CD66" s="8">
        <v>17.229</v>
      </c>
      <c r="CE66" s="8">
        <v>15.397</v>
      </c>
      <c r="CF66" s="8">
        <v>13.678</v>
      </c>
      <c r="CG66" s="8">
        <v>12.098</v>
      </c>
      <c r="CH66" s="8">
        <v>10.646</v>
      </c>
      <c r="CI66" s="8">
        <v>9.269</v>
      </c>
      <c r="CJ66" s="8">
        <v>7.969</v>
      </c>
      <c r="CK66" s="8">
        <v>6.804</v>
      </c>
      <c r="CL66" s="8">
        <v>5.79</v>
      </c>
      <c r="CM66" s="8">
        <v>4.905</v>
      </c>
      <c r="CN66" s="8">
        <v>4.105</v>
      </c>
      <c r="CO66" s="8">
        <v>3.386</v>
      </c>
      <c r="CP66" s="8">
        <v>2.768</v>
      </c>
      <c r="CQ66" s="8">
        <v>2.248</v>
      </c>
      <c r="CR66" s="8">
        <v>1.814</v>
      </c>
      <c r="CS66" s="8">
        <v>1.45</v>
      </c>
      <c r="CT66" s="8">
        <v>1.148</v>
      </c>
      <c r="CU66" s="8">
        <v>0.901</v>
      </c>
      <c r="CV66" s="8">
        <v>0.692</v>
      </c>
      <c r="CW66" s="8">
        <v>0.524</v>
      </c>
      <c r="CX66" s="8">
        <v>1.391</v>
      </c>
      <c r="CY66" s="14">
        <f t="shared" si="6"/>
        <v>14250.968999999996</v>
      </c>
      <c r="CZ66" s="14">
        <f t="shared" si="7"/>
        <v>7198.146</v>
      </c>
      <c r="DA66" s="14">
        <f t="shared" si="8"/>
        <v>620.2239999999999</v>
      </c>
      <c r="DB66" s="16">
        <f t="shared" si="9"/>
        <v>50.50987059195765</v>
      </c>
      <c r="DC66" s="16">
        <f t="shared" si="10"/>
        <v>4.352153176391024</v>
      </c>
      <c r="DD66" s="16">
        <f t="shared" si="11"/>
        <v>45.13797623165132</v>
      </c>
    </row>
    <row r="67" spans="1:108" ht="14.25">
      <c r="A67" s="11">
        <v>2014</v>
      </c>
      <c r="B67" s="8">
        <v>420.52</v>
      </c>
      <c r="C67" s="8">
        <v>416.232</v>
      </c>
      <c r="D67" s="8">
        <v>411.711</v>
      </c>
      <c r="E67" s="8">
        <v>406.945</v>
      </c>
      <c r="F67" s="8">
        <v>401.934</v>
      </c>
      <c r="G67" s="8">
        <v>396.668</v>
      </c>
      <c r="H67" s="8">
        <v>391.143</v>
      </c>
      <c r="I67" s="8">
        <v>385.354</v>
      </c>
      <c r="J67" s="8">
        <v>379.291</v>
      </c>
      <c r="K67" s="8">
        <v>372.952</v>
      </c>
      <c r="L67" s="8">
        <v>366.466</v>
      </c>
      <c r="M67" s="8">
        <v>359.956</v>
      </c>
      <c r="N67" s="8">
        <v>352.753</v>
      </c>
      <c r="O67" s="8">
        <v>344.576</v>
      </c>
      <c r="P67" s="8">
        <v>335.825</v>
      </c>
      <c r="Q67" s="8">
        <v>327.082</v>
      </c>
      <c r="R67" s="8">
        <v>318.125</v>
      </c>
      <c r="S67" s="8">
        <v>310.029</v>
      </c>
      <c r="T67" s="8">
        <v>303.356</v>
      </c>
      <c r="U67" s="8">
        <v>297.585</v>
      </c>
      <c r="V67" s="8">
        <v>291.591</v>
      </c>
      <c r="W67" s="8">
        <v>285.54</v>
      </c>
      <c r="X67" s="8">
        <v>279.349</v>
      </c>
      <c r="Y67" s="8">
        <v>272.841</v>
      </c>
      <c r="Z67" s="8">
        <v>266.056</v>
      </c>
      <c r="AA67" s="8">
        <v>259.306</v>
      </c>
      <c r="AB67" s="8">
        <v>252.637</v>
      </c>
      <c r="AC67" s="8">
        <v>245.277</v>
      </c>
      <c r="AD67" s="8">
        <v>236.917</v>
      </c>
      <c r="AE67" s="8">
        <v>227.916</v>
      </c>
      <c r="AF67" s="8">
        <v>218.984</v>
      </c>
      <c r="AG67" s="8">
        <v>210.022</v>
      </c>
      <c r="AH67" s="8">
        <v>201.272</v>
      </c>
      <c r="AI67" s="8">
        <v>192.937</v>
      </c>
      <c r="AJ67" s="8">
        <v>184.941</v>
      </c>
      <c r="AK67" s="8">
        <v>176.987</v>
      </c>
      <c r="AL67" s="8">
        <v>169.132</v>
      </c>
      <c r="AM67" s="8">
        <v>161.652</v>
      </c>
      <c r="AN67" s="8">
        <v>154.657</v>
      </c>
      <c r="AO67" s="8">
        <v>148.067</v>
      </c>
      <c r="AP67" s="8">
        <v>141.68</v>
      </c>
      <c r="AQ67" s="8">
        <v>135.517</v>
      </c>
      <c r="AR67" s="8">
        <v>129.669</v>
      </c>
      <c r="AS67" s="8">
        <v>124.153</v>
      </c>
      <c r="AT67" s="8">
        <v>118.931</v>
      </c>
      <c r="AU67" s="8">
        <v>113.928</v>
      </c>
      <c r="AV67" s="8">
        <v>109.133</v>
      </c>
      <c r="AW67" s="8">
        <v>104.569</v>
      </c>
      <c r="AX67" s="8">
        <v>100.228</v>
      </c>
      <c r="AY67" s="8">
        <v>96.081</v>
      </c>
      <c r="AZ67" s="8">
        <v>92.114</v>
      </c>
      <c r="BA67" s="8">
        <v>88.344</v>
      </c>
      <c r="BB67" s="8">
        <v>84.596</v>
      </c>
      <c r="BC67" s="8">
        <v>80.781</v>
      </c>
      <c r="BD67" s="8">
        <v>76.98</v>
      </c>
      <c r="BE67" s="8">
        <v>73.358</v>
      </c>
      <c r="BF67" s="8">
        <v>69.893</v>
      </c>
      <c r="BG67" s="8">
        <v>66.586</v>
      </c>
      <c r="BH67" s="8">
        <v>63.458</v>
      </c>
      <c r="BI67" s="8">
        <v>60.508</v>
      </c>
      <c r="BJ67" s="8">
        <v>57.666</v>
      </c>
      <c r="BK67" s="8">
        <v>54.891</v>
      </c>
      <c r="BL67" s="8">
        <v>52.464</v>
      </c>
      <c r="BM67" s="8">
        <v>50.505</v>
      </c>
      <c r="BN67" s="8">
        <v>48.854</v>
      </c>
      <c r="BO67" s="8">
        <v>47.25</v>
      </c>
      <c r="BP67" s="8">
        <v>45.752</v>
      </c>
      <c r="BQ67" s="8">
        <v>44.102</v>
      </c>
      <c r="BR67" s="8">
        <v>42.144</v>
      </c>
      <c r="BS67" s="8">
        <v>39.992</v>
      </c>
      <c r="BT67" s="8">
        <v>37.922</v>
      </c>
      <c r="BU67" s="8">
        <v>35.887</v>
      </c>
      <c r="BV67" s="8">
        <v>33.839</v>
      </c>
      <c r="BW67" s="8">
        <v>31.786</v>
      </c>
      <c r="BX67" s="8">
        <v>29.734</v>
      </c>
      <c r="BY67" s="8">
        <v>27.695</v>
      </c>
      <c r="BZ67" s="8">
        <v>25.686</v>
      </c>
      <c r="CA67" s="8">
        <v>23.679</v>
      </c>
      <c r="CB67" s="8">
        <v>21.672</v>
      </c>
      <c r="CC67" s="8">
        <v>19.686</v>
      </c>
      <c r="CD67" s="8">
        <v>17.76</v>
      </c>
      <c r="CE67" s="8">
        <v>15.889</v>
      </c>
      <c r="CF67" s="8">
        <v>14.127</v>
      </c>
      <c r="CG67" s="8">
        <v>12.508</v>
      </c>
      <c r="CH67" s="8">
        <v>11.015</v>
      </c>
      <c r="CI67" s="8">
        <v>9.598</v>
      </c>
      <c r="CJ67" s="8">
        <v>8.261</v>
      </c>
      <c r="CK67" s="8">
        <v>7.056</v>
      </c>
      <c r="CL67" s="8">
        <v>6.002</v>
      </c>
      <c r="CM67" s="8">
        <v>5.082</v>
      </c>
      <c r="CN67" s="8">
        <v>4.245</v>
      </c>
      <c r="CO67" s="8">
        <v>3.491</v>
      </c>
      <c r="CP67" s="8">
        <v>2.847</v>
      </c>
      <c r="CQ67" s="8">
        <v>2.31</v>
      </c>
      <c r="CR67" s="8">
        <v>1.868</v>
      </c>
      <c r="CS67" s="8">
        <v>1.496</v>
      </c>
      <c r="CT67" s="8">
        <v>1.19</v>
      </c>
      <c r="CU67" s="8">
        <v>0.936</v>
      </c>
      <c r="CV67" s="8">
        <v>0.723</v>
      </c>
      <c r="CW67" s="8">
        <v>0.545</v>
      </c>
      <c r="CX67" s="8">
        <v>1.44</v>
      </c>
      <c r="CY67" s="14">
        <f aca="true" t="shared" si="12" ref="CY67:CY98">SUM(B67:CX67)</f>
        <v>14564.686000000002</v>
      </c>
      <c r="CZ67" s="14">
        <f aca="true" t="shared" si="13" ref="CZ67:CZ103">SUM(B67:U67)</f>
        <v>7298.503</v>
      </c>
      <c r="DA67" s="14">
        <f aca="true" t="shared" si="14" ref="DA67:DA103">SUM(BO67:CX67)</f>
        <v>635.2149999999999</v>
      </c>
      <c r="DB67" s="16">
        <f aca="true" t="shared" si="15" ref="DB67:DB103">CZ67/$CY67*100</f>
        <v>50.11095330170523</v>
      </c>
      <c r="DC67" s="16">
        <f aca="true" t="shared" si="16" ref="DC67:DC103">DA67/$CY67*100</f>
        <v>4.361336729126874</v>
      </c>
      <c r="DD67" s="16">
        <f aca="true" t="shared" si="17" ref="DD67:DD98">100-DB67-DC67</f>
        <v>45.527709969167894</v>
      </c>
    </row>
    <row r="68" spans="1:108" ht="14.25">
      <c r="A68" s="11">
        <v>2015</v>
      </c>
      <c r="B68" s="8">
        <v>421.705</v>
      </c>
      <c r="C68" s="8">
        <v>417.306</v>
      </c>
      <c r="D68" s="8">
        <v>412.905</v>
      </c>
      <c r="E68" s="8">
        <v>408.458</v>
      </c>
      <c r="F68" s="8">
        <v>403.925</v>
      </c>
      <c r="G68" s="8">
        <v>399.268</v>
      </c>
      <c r="H68" s="8">
        <v>394.438</v>
      </c>
      <c r="I68" s="8">
        <v>389.403</v>
      </c>
      <c r="J68" s="8">
        <v>384.115</v>
      </c>
      <c r="K68" s="8">
        <v>378.534</v>
      </c>
      <c r="L68" s="8">
        <v>372.816</v>
      </c>
      <c r="M68" s="8">
        <v>367.116</v>
      </c>
      <c r="N68" s="8">
        <v>360.412</v>
      </c>
      <c r="O68" s="8">
        <v>352.275</v>
      </c>
      <c r="P68" s="8">
        <v>343.25</v>
      </c>
      <c r="Q68" s="8">
        <v>334.251</v>
      </c>
      <c r="R68" s="8">
        <v>325.023</v>
      </c>
      <c r="S68" s="8">
        <v>316.597</v>
      </c>
      <c r="T68" s="8">
        <v>309.558</v>
      </c>
      <c r="U68" s="8">
        <v>303.412</v>
      </c>
      <c r="V68" s="8">
        <v>297.021</v>
      </c>
      <c r="W68" s="8">
        <v>290.523</v>
      </c>
      <c r="X68" s="8">
        <v>284.13</v>
      </c>
      <c r="Y68" s="8">
        <v>277.806</v>
      </c>
      <c r="Z68" s="8">
        <v>271.454</v>
      </c>
      <c r="AA68" s="8">
        <v>265.102</v>
      </c>
      <c r="AB68" s="8">
        <v>258.839</v>
      </c>
      <c r="AC68" s="8">
        <v>251.843</v>
      </c>
      <c r="AD68" s="8">
        <v>243.729</v>
      </c>
      <c r="AE68" s="8">
        <v>234.89</v>
      </c>
      <c r="AF68" s="8">
        <v>226.136</v>
      </c>
      <c r="AG68" s="8">
        <v>217.357</v>
      </c>
      <c r="AH68" s="8">
        <v>208.672</v>
      </c>
      <c r="AI68" s="8">
        <v>200.239</v>
      </c>
      <c r="AJ68" s="8">
        <v>192.026</v>
      </c>
      <c r="AK68" s="8">
        <v>183.841</v>
      </c>
      <c r="AL68" s="8">
        <v>175.724</v>
      </c>
      <c r="AM68" s="8">
        <v>167.973</v>
      </c>
      <c r="AN68" s="8">
        <v>160.712</v>
      </c>
      <c r="AO68" s="8">
        <v>153.863</v>
      </c>
      <c r="AP68" s="8">
        <v>147.193</v>
      </c>
      <c r="AQ68" s="8">
        <v>140.736</v>
      </c>
      <c r="AR68" s="8">
        <v>134.6</v>
      </c>
      <c r="AS68" s="8">
        <v>128.81</v>
      </c>
      <c r="AT68" s="8">
        <v>123.33</v>
      </c>
      <c r="AU68" s="8">
        <v>118.071</v>
      </c>
      <c r="AV68" s="8">
        <v>113.021</v>
      </c>
      <c r="AW68" s="8">
        <v>108.235</v>
      </c>
      <c r="AX68" s="8">
        <v>103.721</v>
      </c>
      <c r="AY68" s="8">
        <v>99.435</v>
      </c>
      <c r="AZ68" s="8">
        <v>95.329</v>
      </c>
      <c r="BA68" s="8">
        <v>91.418</v>
      </c>
      <c r="BB68" s="8">
        <v>87.555</v>
      </c>
      <c r="BC68" s="8">
        <v>83.66</v>
      </c>
      <c r="BD68" s="8">
        <v>79.793</v>
      </c>
      <c r="BE68" s="8">
        <v>76.11</v>
      </c>
      <c r="BF68" s="8">
        <v>72.604</v>
      </c>
      <c r="BG68" s="8">
        <v>69.175</v>
      </c>
      <c r="BH68" s="8">
        <v>65.801</v>
      </c>
      <c r="BI68" s="8">
        <v>62.528</v>
      </c>
      <c r="BJ68" s="8">
        <v>59.384</v>
      </c>
      <c r="BK68" s="8">
        <v>56.301</v>
      </c>
      <c r="BL68" s="8">
        <v>53.63</v>
      </c>
      <c r="BM68" s="8">
        <v>51.525</v>
      </c>
      <c r="BN68" s="8">
        <v>49.798</v>
      </c>
      <c r="BO68" s="8">
        <v>48.114</v>
      </c>
      <c r="BP68" s="8">
        <v>46.541</v>
      </c>
      <c r="BQ68" s="8">
        <v>44.84</v>
      </c>
      <c r="BR68" s="8">
        <v>42.858</v>
      </c>
      <c r="BS68" s="8">
        <v>40.702</v>
      </c>
      <c r="BT68" s="8">
        <v>38.639</v>
      </c>
      <c r="BU68" s="8">
        <v>36.621</v>
      </c>
      <c r="BV68" s="8">
        <v>34.582</v>
      </c>
      <c r="BW68" s="8">
        <v>32.511</v>
      </c>
      <c r="BX68" s="8">
        <v>30.429</v>
      </c>
      <c r="BY68" s="8">
        <v>28.367</v>
      </c>
      <c r="BZ68" s="8">
        <v>26.337</v>
      </c>
      <c r="CA68" s="8">
        <v>24.303</v>
      </c>
      <c r="CB68" s="8">
        <v>22.265</v>
      </c>
      <c r="CC68" s="8">
        <v>20.247</v>
      </c>
      <c r="CD68" s="8">
        <v>18.285</v>
      </c>
      <c r="CE68" s="8">
        <v>16.378</v>
      </c>
      <c r="CF68" s="8">
        <v>14.579</v>
      </c>
      <c r="CG68" s="8">
        <v>12.92</v>
      </c>
      <c r="CH68" s="8">
        <v>11.387</v>
      </c>
      <c r="CI68" s="8">
        <v>9.929</v>
      </c>
      <c r="CJ68" s="8">
        <v>8.551</v>
      </c>
      <c r="CK68" s="8">
        <v>7.307</v>
      </c>
      <c r="CL68" s="8">
        <v>6.216</v>
      </c>
      <c r="CM68" s="8">
        <v>5.26</v>
      </c>
      <c r="CN68" s="8">
        <v>4.388</v>
      </c>
      <c r="CO68" s="8">
        <v>3.604</v>
      </c>
      <c r="CP68" s="8">
        <v>2.932</v>
      </c>
      <c r="CQ68" s="8">
        <v>2.377</v>
      </c>
      <c r="CR68" s="8">
        <v>1.926</v>
      </c>
      <c r="CS68" s="8">
        <v>1.543</v>
      </c>
      <c r="CT68" s="8">
        <v>1.23</v>
      </c>
      <c r="CU68" s="8">
        <v>0.969</v>
      </c>
      <c r="CV68" s="8">
        <v>0.748</v>
      </c>
      <c r="CW68" s="8">
        <v>0.565</v>
      </c>
      <c r="CX68" s="8">
        <v>1.488</v>
      </c>
      <c r="CY68" s="14">
        <f t="shared" si="12"/>
        <v>14878.347999999994</v>
      </c>
      <c r="CZ68" s="14">
        <f t="shared" si="13"/>
        <v>7394.767000000001</v>
      </c>
      <c r="DA68" s="14">
        <f t="shared" si="14"/>
        <v>649.9380000000003</v>
      </c>
      <c r="DB68" s="16">
        <f t="shared" si="15"/>
        <v>49.70153272392878</v>
      </c>
      <c r="DC68" s="16">
        <f t="shared" si="16"/>
        <v>4.368347883783875</v>
      </c>
      <c r="DD68" s="16">
        <f t="shared" si="17"/>
        <v>45.930119392287345</v>
      </c>
    </row>
    <row r="69" spans="1:108" ht="14.25">
      <c r="A69" s="11">
        <v>2016</v>
      </c>
      <c r="B69" s="8">
        <v>422.794</v>
      </c>
      <c r="C69" s="8">
        <v>418.254</v>
      </c>
      <c r="D69" s="8">
        <v>413.911</v>
      </c>
      <c r="E69" s="8">
        <v>409.703</v>
      </c>
      <c r="F69" s="8">
        <v>405.556</v>
      </c>
      <c r="G69" s="8">
        <v>401.401</v>
      </c>
      <c r="H69" s="8">
        <v>397.173</v>
      </c>
      <c r="I69" s="8">
        <v>392.798</v>
      </c>
      <c r="J69" s="8">
        <v>388.21</v>
      </c>
      <c r="K69" s="8">
        <v>383.339</v>
      </c>
      <c r="L69" s="8">
        <v>378.337</v>
      </c>
      <c r="M69" s="8">
        <v>373.361</v>
      </c>
      <c r="N69" s="8">
        <v>367.224</v>
      </c>
      <c r="O69" s="8">
        <v>359.42</v>
      </c>
      <c r="P69" s="8">
        <v>350.541</v>
      </c>
      <c r="Q69" s="8">
        <v>341.683</v>
      </c>
      <c r="R69" s="8">
        <v>332.609</v>
      </c>
      <c r="S69" s="8">
        <v>324.099</v>
      </c>
      <c r="T69" s="8">
        <v>316.643</v>
      </c>
      <c r="U69" s="8">
        <v>309.889</v>
      </c>
      <c r="V69" s="8">
        <v>302.894</v>
      </c>
      <c r="W69" s="8">
        <v>295.742</v>
      </c>
      <c r="X69" s="8">
        <v>288.947</v>
      </c>
      <c r="Y69" s="8">
        <v>282.638</v>
      </c>
      <c r="Z69" s="8">
        <v>276.58</v>
      </c>
      <c r="AA69" s="8">
        <v>270.47</v>
      </c>
      <c r="AB69" s="8">
        <v>264.441</v>
      </c>
      <c r="AC69" s="8">
        <v>257.733</v>
      </c>
      <c r="AD69" s="8">
        <v>249.962</v>
      </c>
      <c r="AE69" s="8">
        <v>241.481</v>
      </c>
      <c r="AF69" s="8">
        <v>233.092</v>
      </c>
      <c r="AG69" s="8">
        <v>224.699</v>
      </c>
      <c r="AH69" s="8">
        <v>216.234</v>
      </c>
      <c r="AI69" s="8">
        <v>207.762</v>
      </c>
      <c r="AJ69" s="8">
        <v>199.332</v>
      </c>
      <c r="AK69" s="8">
        <v>190.93</v>
      </c>
      <c r="AL69" s="8">
        <v>182.572</v>
      </c>
      <c r="AM69" s="8">
        <v>174.558</v>
      </c>
      <c r="AN69" s="8">
        <v>167.04</v>
      </c>
      <c r="AO69" s="8">
        <v>159.933</v>
      </c>
      <c r="AP69" s="8">
        <v>152.977</v>
      </c>
      <c r="AQ69" s="8">
        <v>146.209</v>
      </c>
      <c r="AR69" s="8">
        <v>139.775</v>
      </c>
      <c r="AS69" s="8">
        <v>133.71</v>
      </c>
      <c r="AT69" s="8">
        <v>127.972</v>
      </c>
      <c r="AU69" s="8">
        <v>122.456</v>
      </c>
      <c r="AV69" s="8">
        <v>117.151</v>
      </c>
      <c r="AW69" s="8">
        <v>112.132</v>
      </c>
      <c r="AX69" s="8">
        <v>107.415</v>
      </c>
      <c r="AY69" s="8">
        <v>102.951</v>
      </c>
      <c r="AZ69" s="8">
        <v>98.671</v>
      </c>
      <c r="BA69" s="8">
        <v>94.586</v>
      </c>
      <c r="BB69" s="8">
        <v>90.582</v>
      </c>
      <c r="BC69" s="8">
        <v>86.587</v>
      </c>
      <c r="BD69" s="8">
        <v>82.65</v>
      </c>
      <c r="BE69" s="8">
        <v>78.894</v>
      </c>
      <c r="BF69" s="8">
        <v>75.325</v>
      </c>
      <c r="BG69" s="8">
        <v>71.789</v>
      </c>
      <c r="BH69" s="8">
        <v>68.237</v>
      </c>
      <c r="BI69" s="8">
        <v>64.739</v>
      </c>
      <c r="BJ69" s="8">
        <v>61.383</v>
      </c>
      <c r="BK69" s="8">
        <v>58.102</v>
      </c>
      <c r="BL69" s="8">
        <v>55.222</v>
      </c>
      <c r="BM69" s="8">
        <v>52.899</v>
      </c>
      <c r="BN69" s="8">
        <v>50.959</v>
      </c>
      <c r="BO69" s="8">
        <v>49.065</v>
      </c>
      <c r="BP69" s="8">
        <v>47.278</v>
      </c>
      <c r="BQ69" s="8">
        <v>45.442</v>
      </c>
      <c r="BR69" s="8">
        <v>43.436</v>
      </c>
      <c r="BS69" s="8">
        <v>41.334</v>
      </c>
      <c r="BT69" s="8">
        <v>39.321</v>
      </c>
      <c r="BU69" s="8">
        <v>37.368</v>
      </c>
      <c r="BV69" s="8">
        <v>35.366</v>
      </c>
      <c r="BW69" s="8">
        <v>33.28</v>
      </c>
      <c r="BX69" s="8">
        <v>31.142</v>
      </c>
      <c r="BY69" s="8">
        <v>29.041</v>
      </c>
      <c r="BZ69" s="8">
        <v>26.974</v>
      </c>
      <c r="CA69" s="8">
        <v>24.908</v>
      </c>
      <c r="CB69" s="8">
        <v>22.839</v>
      </c>
      <c r="CC69" s="8">
        <v>20.795</v>
      </c>
      <c r="CD69" s="8">
        <v>18.803</v>
      </c>
      <c r="CE69" s="8">
        <v>16.866</v>
      </c>
      <c r="CF69" s="8">
        <v>15.033</v>
      </c>
      <c r="CG69" s="8">
        <v>13.334</v>
      </c>
      <c r="CH69" s="8">
        <v>11.759</v>
      </c>
      <c r="CI69" s="8">
        <v>10.258</v>
      </c>
      <c r="CJ69" s="8">
        <v>8.84</v>
      </c>
      <c r="CK69" s="8">
        <v>7.556</v>
      </c>
      <c r="CL69" s="8">
        <v>6.432</v>
      </c>
      <c r="CM69" s="8">
        <v>5.441</v>
      </c>
      <c r="CN69" s="8">
        <v>4.539</v>
      </c>
      <c r="CO69" s="8">
        <v>3.721</v>
      </c>
      <c r="CP69" s="8">
        <v>3.025</v>
      </c>
      <c r="CQ69" s="8">
        <v>2.452</v>
      </c>
      <c r="CR69" s="8">
        <v>1.985</v>
      </c>
      <c r="CS69" s="8">
        <v>1.59</v>
      </c>
      <c r="CT69" s="8">
        <v>1.266</v>
      </c>
      <c r="CU69" s="8">
        <v>0.998</v>
      </c>
      <c r="CV69" s="8">
        <v>0.77</v>
      </c>
      <c r="CW69" s="8">
        <v>0.582</v>
      </c>
      <c r="CX69" s="8">
        <v>1.538</v>
      </c>
      <c r="CY69" s="14">
        <f t="shared" si="12"/>
        <v>15191.735000000006</v>
      </c>
      <c r="CZ69" s="14">
        <f t="shared" si="13"/>
        <v>7486.945</v>
      </c>
      <c r="DA69" s="14">
        <f t="shared" si="14"/>
        <v>664.3770000000001</v>
      </c>
      <c r="DB69" s="16">
        <f t="shared" si="15"/>
        <v>49.283014744530476</v>
      </c>
      <c r="DC69" s="16">
        <f t="shared" si="16"/>
        <v>4.373279286401453</v>
      </c>
      <c r="DD69" s="16">
        <f t="shared" si="17"/>
        <v>46.34370596906807</v>
      </c>
    </row>
    <row r="70" spans="1:108" ht="14.25">
      <c r="A70" s="11">
        <v>2017</v>
      </c>
      <c r="B70" s="8">
        <v>423.868</v>
      </c>
      <c r="C70" s="8">
        <v>419.109</v>
      </c>
      <c r="D70" s="8">
        <v>414.739</v>
      </c>
      <c r="E70" s="8">
        <v>410.67</v>
      </c>
      <c r="F70" s="8">
        <v>406.805</v>
      </c>
      <c r="G70" s="8">
        <v>403.057</v>
      </c>
      <c r="H70" s="8">
        <v>399.332</v>
      </c>
      <c r="I70" s="8">
        <v>395.541</v>
      </c>
      <c r="J70" s="8">
        <v>391.591</v>
      </c>
      <c r="K70" s="8">
        <v>387.392</v>
      </c>
      <c r="L70" s="8">
        <v>383.072</v>
      </c>
      <c r="M70" s="8">
        <v>378.761</v>
      </c>
      <c r="N70" s="8">
        <v>373.262</v>
      </c>
      <c r="O70" s="8">
        <v>366.046</v>
      </c>
      <c r="P70" s="8">
        <v>357.68</v>
      </c>
      <c r="Q70" s="8">
        <v>349.31</v>
      </c>
      <c r="R70" s="8">
        <v>340.758</v>
      </c>
      <c r="S70" s="8">
        <v>332.375</v>
      </c>
      <c r="T70" s="8">
        <v>324.474</v>
      </c>
      <c r="U70" s="8">
        <v>316.912</v>
      </c>
      <c r="V70" s="8">
        <v>309.147</v>
      </c>
      <c r="W70" s="8">
        <v>301.171</v>
      </c>
      <c r="X70" s="8">
        <v>293.803</v>
      </c>
      <c r="Y70" s="8">
        <v>287.365</v>
      </c>
      <c r="Z70" s="8">
        <v>281.476</v>
      </c>
      <c r="AA70" s="8">
        <v>275.476</v>
      </c>
      <c r="AB70" s="8">
        <v>269.524</v>
      </c>
      <c r="AC70" s="8">
        <v>263.044</v>
      </c>
      <c r="AD70" s="8">
        <v>255.684</v>
      </c>
      <c r="AE70" s="8">
        <v>247.725</v>
      </c>
      <c r="AF70" s="8">
        <v>239.853</v>
      </c>
      <c r="AG70" s="8">
        <v>232.013</v>
      </c>
      <c r="AH70" s="8">
        <v>223.897</v>
      </c>
      <c r="AI70" s="8">
        <v>215.442</v>
      </c>
      <c r="AJ70" s="8">
        <v>206.803</v>
      </c>
      <c r="AK70" s="8">
        <v>198.21</v>
      </c>
      <c r="AL70" s="8">
        <v>189.631</v>
      </c>
      <c r="AM70" s="8">
        <v>181.372</v>
      </c>
      <c r="AN70" s="8">
        <v>173.612</v>
      </c>
      <c r="AO70" s="8">
        <v>166.255</v>
      </c>
      <c r="AP70" s="8">
        <v>159.013</v>
      </c>
      <c r="AQ70" s="8">
        <v>151.934</v>
      </c>
      <c r="AR70" s="8">
        <v>145.197</v>
      </c>
      <c r="AS70" s="8">
        <v>138.856</v>
      </c>
      <c r="AT70" s="8">
        <v>132.864</v>
      </c>
      <c r="AU70" s="8">
        <v>127.086</v>
      </c>
      <c r="AV70" s="8">
        <v>121.524</v>
      </c>
      <c r="AW70" s="8">
        <v>116.258</v>
      </c>
      <c r="AX70" s="8">
        <v>111.312</v>
      </c>
      <c r="AY70" s="8">
        <v>106.632</v>
      </c>
      <c r="AZ70" s="8">
        <v>102.144</v>
      </c>
      <c r="BA70" s="8">
        <v>97.851</v>
      </c>
      <c r="BB70" s="8">
        <v>93.681</v>
      </c>
      <c r="BC70" s="8">
        <v>89.577</v>
      </c>
      <c r="BD70" s="8">
        <v>85.563</v>
      </c>
      <c r="BE70" s="8">
        <v>81.731</v>
      </c>
      <c r="BF70" s="8">
        <v>78.087</v>
      </c>
      <c r="BG70" s="8">
        <v>74.46</v>
      </c>
      <c r="BH70" s="8">
        <v>70.785</v>
      </c>
      <c r="BI70" s="8">
        <v>67.141</v>
      </c>
      <c r="BJ70" s="8">
        <v>63.65</v>
      </c>
      <c r="BK70" s="8">
        <v>60.254</v>
      </c>
      <c r="BL70" s="8">
        <v>57.194</v>
      </c>
      <c r="BM70" s="8">
        <v>54.595</v>
      </c>
      <c r="BN70" s="8">
        <v>52.323</v>
      </c>
      <c r="BO70" s="8">
        <v>50.114</v>
      </c>
      <c r="BP70" s="8">
        <v>48</v>
      </c>
      <c r="BQ70" s="8">
        <v>45.951</v>
      </c>
      <c r="BR70" s="8">
        <v>43.922</v>
      </c>
      <c r="BS70" s="8">
        <v>41.914</v>
      </c>
      <c r="BT70" s="8">
        <v>39.984</v>
      </c>
      <c r="BU70" s="8">
        <v>38.134</v>
      </c>
      <c r="BV70" s="8">
        <v>36.192</v>
      </c>
      <c r="BW70" s="8">
        <v>34.082</v>
      </c>
      <c r="BX70" s="8">
        <v>31.872</v>
      </c>
      <c r="BY70" s="8">
        <v>29.717</v>
      </c>
      <c r="BZ70" s="8">
        <v>27.601</v>
      </c>
      <c r="CA70" s="8">
        <v>25.494</v>
      </c>
      <c r="CB70" s="8">
        <v>23.397</v>
      </c>
      <c r="CC70" s="8">
        <v>21.331</v>
      </c>
      <c r="CD70" s="8">
        <v>19.315</v>
      </c>
      <c r="CE70" s="8">
        <v>17.351</v>
      </c>
      <c r="CF70" s="8">
        <v>15.486</v>
      </c>
      <c r="CG70" s="8">
        <v>13.751</v>
      </c>
      <c r="CH70" s="8">
        <v>12.129</v>
      </c>
      <c r="CI70" s="8">
        <v>10.588</v>
      </c>
      <c r="CJ70" s="8">
        <v>9.128</v>
      </c>
      <c r="CK70" s="8">
        <v>7.805</v>
      </c>
      <c r="CL70" s="8">
        <v>6.646</v>
      </c>
      <c r="CM70" s="8">
        <v>5.625</v>
      </c>
      <c r="CN70" s="8">
        <v>4.691</v>
      </c>
      <c r="CO70" s="8">
        <v>3.848</v>
      </c>
      <c r="CP70" s="8">
        <v>3.124</v>
      </c>
      <c r="CQ70" s="8">
        <v>2.53</v>
      </c>
      <c r="CR70" s="8">
        <v>2.049</v>
      </c>
      <c r="CS70" s="8">
        <v>1.639</v>
      </c>
      <c r="CT70" s="8">
        <v>1.301</v>
      </c>
      <c r="CU70" s="8">
        <v>1.022</v>
      </c>
      <c r="CV70" s="8">
        <v>0.789</v>
      </c>
      <c r="CW70" s="8">
        <v>0.595</v>
      </c>
      <c r="CX70" s="8">
        <v>1.589</v>
      </c>
      <c r="CY70" s="14">
        <f t="shared" si="12"/>
        <v>15504.675000000003</v>
      </c>
      <c r="CZ70" s="14">
        <f t="shared" si="13"/>
        <v>7574.754000000001</v>
      </c>
      <c r="DA70" s="14">
        <f t="shared" si="14"/>
        <v>678.7060000000001</v>
      </c>
      <c r="DB70" s="16">
        <f t="shared" si="15"/>
        <v>48.85464545370993</v>
      </c>
      <c r="DC70" s="16">
        <f t="shared" si="16"/>
        <v>4.377428098299384</v>
      </c>
      <c r="DD70" s="16">
        <f t="shared" si="17"/>
        <v>46.76792644799069</v>
      </c>
    </row>
    <row r="71" spans="1:108" ht="14.25">
      <c r="A71" s="11">
        <v>2018</v>
      </c>
      <c r="B71" s="8">
        <v>424.927</v>
      </c>
      <c r="C71" s="8">
        <v>419.915</v>
      </c>
      <c r="D71" s="8">
        <v>415.459</v>
      </c>
      <c r="E71" s="8">
        <v>411.453</v>
      </c>
      <c r="F71" s="8">
        <v>407.785</v>
      </c>
      <c r="G71" s="8">
        <v>404.351</v>
      </c>
      <c r="H71" s="8">
        <v>401.039</v>
      </c>
      <c r="I71" s="8">
        <v>397.746</v>
      </c>
      <c r="J71" s="8">
        <v>394.36</v>
      </c>
      <c r="K71" s="8">
        <v>390.774</v>
      </c>
      <c r="L71" s="8">
        <v>387.08</v>
      </c>
      <c r="M71" s="8">
        <v>383.37</v>
      </c>
      <c r="N71" s="8">
        <v>378.538</v>
      </c>
      <c r="O71" s="8">
        <v>372.081</v>
      </c>
      <c r="P71" s="8">
        <v>364.486</v>
      </c>
      <c r="Q71" s="8">
        <v>356.849</v>
      </c>
      <c r="R71" s="8">
        <v>349.072</v>
      </c>
      <c r="S71" s="8">
        <v>340.999</v>
      </c>
      <c r="T71" s="8">
        <v>332.708</v>
      </c>
      <c r="U71" s="8">
        <v>324.311</v>
      </c>
      <c r="V71" s="8">
        <v>315.762</v>
      </c>
      <c r="W71" s="8">
        <v>306.952</v>
      </c>
      <c r="X71" s="8">
        <v>298.955</v>
      </c>
      <c r="Y71" s="8">
        <v>292.265</v>
      </c>
      <c r="Z71" s="8">
        <v>286.394</v>
      </c>
      <c r="AA71" s="8">
        <v>280.346</v>
      </c>
      <c r="AB71" s="8">
        <v>274.302</v>
      </c>
      <c r="AC71" s="8">
        <v>267.944</v>
      </c>
      <c r="AD71" s="8">
        <v>261.002</v>
      </c>
      <c r="AE71" s="8">
        <v>253.637</v>
      </c>
      <c r="AF71" s="8">
        <v>246.349</v>
      </c>
      <c r="AG71" s="8">
        <v>239.136</v>
      </c>
      <c r="AH71" s="8">
        <v>231.441</v>
      </c>
      <c r="AI71" s="8">
        <v>223.069</v>
      </c>
      <c r="AJ71" s="8">
        <v>214.284</v>
      </c>
      <c r="AK71" s="8">
        <v>205.565</v>
      </c>
      <c r="AL71" s="8">
        <v>196.841</v>
      </c>
      <c r="AM71" s="8">
        <v>188.394</v>
      </c>
      <c r="AN71" s="8">
        <v>180.42</v>
      </c>
      <c r="AO71" s="8">
        <v>172.824</v>
      </c>
      <c r="AP71" s="8">
        <v>165.306</v>
      </c>
      <c r="AQ71" s="8">
        <v>157.918</v>
      </c>
      <c r="AR71" s="8">
        <v>150.88</v>
      </c>
      <c r="AS71" s="8">
        <v>144.268</v>
      </c>
      <c r="AT71" s="8">
        <v>138.017</v>
      </c>
      <c r="AU71" s="8">
        <v>131.975</v>
      </c>
      <c r="AV71" s="8">
        <v>126.148</v>
      </c>
      <c r="AW71" s="8">
        <v>120.626</v>
      </c>
      <c r="AX71" s="8">
        <v>115.423</v>
      </c>
      <c r="AY71" s="8">
        <v>110.502</v>
      </c>
      <c r="AZ71" s="8">
        <v>105.777</v>
      </c>
      <c r="BA71" s="8">
        <v>101.253</v>
      </c>
      <c r="BB71" s="8">
        <v>96.89</v>
      </c>
      <c r="BC71" s="8">
        <v>92.66</v>
      </c>
      <c r="BD71" s="8">
        <v>88.56</v>
      </c>
      <c r="BE71" s="8">
        <v>84.635</v>
      </c>
      <c r="BF71" s="8">
        <v>80.899</v>
      </c>
      <c r="BG71" s="8">
        <v>77.186</v>
      </c>
      <c r="BH71" s="8">
        <v>73.425</v>
      </c>
      <c r="BI71" s="8">
        <v>69.695</v>
      </c>
      <c r="BJ71" s="8">
        <v>66.122</v>
      </c>
      <c r="BK71" s="8">
        <v>62.671</v>
      </c>
      <c r="BL71" s="8">
        <v>59.457</v>
      </c>
      <c r="BM71" s="8">
        <v>56.55</v>
      </c>
      <c r="BN71" s="8">
        <v>53.888</v>
      </c>
      <c r="BO71" s="8">
        <v>51.307</v>
      </c>
      <c r="BP71" s="8">
        <v>48.803</v>
      </c>
      <c r="BQ71" s="8">
        <v>46.499</v>
      </c>
      <c r="BR71" s="8">
        <v>44.427</v>
      </c>
      <c r="BS71" s="8">
        <v>42.511</v>
      </c>
      <c r="BT71" s="8">
        <v>40.659</v>
      </c>
      <c r="BU71" s="8">
        <v>38.903</v>
      </c>
      <c r="BV71" s="8">
        <v>37.016</v>
      </c>
      <c r="BW71" s="8">
        <v>34.879</v>
      </c>
      <c r="BX71" s="8">
        <v>32.593</v>
      </c>
      <c r="BY71" s="8">
        <v>30.383</v>
      </c>
      <c r="BZ71" s="8">
        <v>28.221</v>
      </c>
      <c r="CA71" s="8">
        <v>26.074</v>
      </c>
      <c r="CB71" s="8">
        <v>23.948</v>
      </c>
      <c r="CC71" s="8">
        <v>21.862</v>
      </c>
      <c r="CD71" s="8">
        <v>19.821</v>
      </c>
      <c r="CE71" s="8">
        <v>17.832</v>
      </c>
      <c r="CF71" s="8">
        <v>15.937</v>
      </c>
      <c r="CG71" s="8">
        <v>14.162</v>
      </c>
      <c r="CH71" s="8">
        <v>12.5</v>
      </c>
      <c r="CI71" s="8">
        <v>10.915</v>
      </c>
      <c r="CJ71" s="8">
        <v>9.416</v>
      </c>
      <c r="CK71" s="8">
        <v>8.056</v>
      </c>
      <c r="CL71" s="8">
        <v>6.86</v>
      </c>
      <c r="CM71" s="8">
        <v>5.811</v>
      </c>
      <c r="CN71" s="8">
        <v>4.85</v>
      </c>
      <c r="CO71" s="8">
        <v>3.975</v>
      </c>
      <c r="CP71" s="8">
        <v>3.228</v>
      </c>
      <c r="CQ71" s="8">
        <v>2.613</v>
      </c>
      <c r="CR71" s="8">
        <v>2.112</v>
      </c>
      <c r="CS71" s="8">
        <v>1.687</v>
      </c>
      <c r="CT71" s="8">
        <v>1.335</v>
      </c>
      <c r="CU71" s="8">
        <v>1.046</v>
      </c>
      <c r="CV71" s="8">
        <v>0.804</v>
      </c>
      <c r="CW71" s="8">
        <v>0.608</v>
      </c>
      <c r="CX71" s="8">
        <v>1.64</v>
      </c>
      <c r="CY71" s="14">
        <f t="shared" si="12"/>
        <v>15817.208999999999</v>
      </c>
      <c r="CZ71" s="14">
        <f t="shared" si="13"/>
        <v>7657.303</v>
      </c>
      <c r="DA71" s="14">
        <f t="shared" si="14"/>
        <v>693.2930000000002</v>
      </c>
      <c r="DB71" s="16">
        <f t="shared" si="15"/>
        <v>48.41121464602257</v>
      </c>
      <c r="DC71" s="16">
        <f t="shared" si="16"/>
        <v>4.383156345724459</v>
      </c>
      <c r="DD71" s="16">
        <f t="shared" si="17"/>
        <v>47.20562900825297</v>
      </c>
    </row>
    <row r="72" spans="1:108" ht="14.25">
      <c r="A72" s="11">
        <v>2019</v>
      </c>
      <c r="B72" s="8">
        <v>425.967</v>
      </c>
      <c r="C72" s="8">
        <v>420.705</v>
      </c>
      <c r="D72" s="8">
        <v>416.138</v>
      </c>
      <c r="E72" s="8">
        <v>412.149</v>
      </c>
      <c r="F72" s="8">
        <v>408.618</v>
      </c>
      <c r="G72" s="8">
        <v>405.423</v>
      </c>
      <c r="H72" s="8">
        <v>402.446</v>
      </c>
      <c r="I72" s="8">
        <v>399.568</v>
      </c>
      <c r="J72" s="8">
        <v>396.667</v>
      </c>
      <c r="K72" s="8">
        <v>393.625</v>
      </c>
      <c r="L72" s="8">
        <v>390.491</v>
      </c>
      <c r="M72" s="8">
        <v>387.313</v>
      </c>
      <c r="N72" s="8">
        <v>383.128</v>
      </c>
      <c r="O72" s="8">
        <v>377.476</v>
      </c>
      <c r="P72" s="8">
        <v>370.748</v>
      </c>
      <c r="Q72" s="8">
        <v>363.933</v>
      </c>
      <c r="R72" s="8">
        <v>357.01</v>
      </c>
      <c r="S72" s="8">
        <v>349.369</v>
      </c>
      <c r="T72" s="8">
        <v>340.861</v>
      </c>
      <c r="U72" s="8">
        <v>331.83</v>
      </c>
      <c r="V72" s="8">
        <v>322.686</v>
      </c>
      <c r="W72" s="8">
        <v>313.25</v>
      </c>
      <c r="X72" s="8">
        <v>304.72</v>
      </c>
      <c r="Y72" s="8">
        <v>297.704</v>
      </c>
      <c r="Z72" s="8">
        <v>291.659</v>
      </c>
      <c r="AA72" s="8">
        <v>285.388</v>
      </c>
      <c r="AB72" s="8">
        <v>279.074</v>
      </c>
      <c r="AC72" s="8">
        <v>272.688</v>
      </c>
      <c r="AD72" s="8">
        <v>266.077</v>
      </c>
      <c r="AE72" s="8">
        <v>259.265</v>
      </c>
      <c r="AF72" s="8">
        <v>252.511</v>
      </c>
      <c r="AG72" s="8">
        <v>245.859</v>
      </c>
      <c r="AH72" s="8">
        <v>238.581</v>
      </c>
      <c r="AI72" s="8">
        <v>230.372</v>
      </c>
      <c r="AJ72" s="8">
        <v>221.568</v>
      </c>
      <c r="AK72" s="8">
        <v>212.854</v>
      </c>
      <c r="AL72" s="8">
        <v>204.126</v>
      </c>
      <c r="AM72" s="8">
        <v>195.599</v>
      </c>
      <c r="AN72" s="8">
        <v>187.459</v>
      </c>
      <c r="AO72" s="8">
        <v>179.631</v>
      </c>
      <c r="AP72" s="8">
        <v>171.854</v>
      </c>
      <c r="AQ72" s="8">
        <v>164.176</v>
      </c>
      <c r="AR72" s="8">
        <v>156.846</v>
      </c>
      <c r="AS72" s="8">
        <v>149.961</v>
      </c>
      <c r="AT72" s="8">
        <v>143.451</v>
      </c>
      <c r="AU72" s="8">
        <v>137.136</v>
      </c>
      <c r="AV72" s="8">
        <v>131.03</v>
      </c>
      <c r="AW72" s="8">
        <v>125.233</v>
      </c>
      <c r="AX72" s="8">
        <v>119.764</v>
      </c>
      <c r="AY72" s="8">
        <v>114.585</v>
      </c>
      <c r="AZ72" s="8">
        <v>109.611</v>
      </c>
      <c r="BA72" s="8">
        <v>104.838</v>
      </c>
      <c r="BB72" s="8">
        <v>100.268</v>
      </c>
      <c r="BC72" s="8">
        <v>95.887</v>
      </c>
      <c r="BD72" s="8">
        <v>91.674</v>
      </c>
      <c r="BE72" s="8">
        <v>87.639</v>
      </c>
      <c r="BF72" s="8">
        <v>83.784</v>
      </c>
      <c r="BG72" s="8">
        <v>79.973</v>
      </c>
      <c r="BH72" s="8">
        <v>76.14</v>
      </c>
      <c r="BI72" s="8">
        <v>72.34</v>
      </c>
      <c r="BJ72" s="8">
        <v>68.706</v>
      </c>
      <c r="BK72" s="8">
        <v>65.218</v>
      </c>
      <c r="BL72" s="8">
        <v>61.871</v>
      </c>
      <c r="BM72" s="8">
        <v>58.674</v>
      </c>
      <c r="BN72" s="8">
        <v>55.635</v>
      </c>
      <c r="BO72" s="8">
        <v>52.696</v>
      </c>
      <c r="BP72" s="8">
        <v>49.825</v>
      </c>
      <c r="BQ72" s="8">
        <v>47.259</v>
      </c>
      <c r="BR72" s="8">
        <v>45.102</v>
      </c>
      <c r="BS72" s="8">
        <v>43.217</v>
      </c>
      <c r="BT72" s="8">
        <v>41.381</v>
      </c>
      <c r="BU72" s="8">
        <v>39.654</v>
      </c>
      <c r="BV72" s="8">
        <v>37.78</v>
      </c>
      <c r="BW72" s="8">
        <v>35.615</v>
      </c>
      <c r="BX72" s="8">
        <v>33.271</v>
      </c>
      <c r="BY72" s="8">
        <v>31.026</v>
      </c>
      <c r="BZ72" s="8">
        <v>28.838</v>
      </c>
      <c r="CA72" s="8">
        <v>26.663</v>
      </c>
      <c r="CB72" s="8">
        <v>24.51</v>
      </c>
      <c r="CC72" s="8">
        <v>22.394</v>
      </c>
      <c r="CD72" s="8">
        <v>20.323</v>
      </c>
      <c r="CE72" s="8">
        <v>18.308</v>
      </c>
      <c r="CF72" s="8">
        <v>16.38</v>
      </c>
      <c r="CG72" s="8">
        <v>14.568</v>
      </c>
      <c r="CH72" s="8">
        <v>12.865</v>
      </c>
      <c r="CI72" s="8">
        <v>11.242</v>
      </c>
      <c r="CJ72" s="8">
        <v>9.702</v>
      </c>
      <c r="CK72" s="8">
        <v>8.304</v>
      </c>
      <c r="CL72" s="8">
        <v>7.077</v>
      </c>
      <c r="CM72" s="8">
        <v>5.998</v>
      </c>
      <c r="CN72" s="8">
        <v>5.006</v>
      </c>
      <c r="CO72" s="8">
        <v>4.106</v>
      </c>
      <c r="CP72" s="8">
        <v>3.334</v>
      </c>
      <c r="CQ72" s="8">
        <v>2.698</v>
      </c>
      <c r="CR72" s="8">
        <v>2.179</v>
      </c>
      <c r="CS72" s="8">
        <v>1.737</v>
      </c>
      <c r="CT72" s="8">
        <v>1.37</v>
      </c>
      <c r="CU72" s="8">
        <v>1.068</v>
      </c>
      <c r="CV72" s="8">
        <v>0.821</v>
      </c>
      <c r="CW72" s="8">
        <v>0.622</v>
      </c>
      <c r="CX72" s="8">
        <v>1.688</v>
      </c>
      <c r="CY72" s="14">
        <f t="shared" si="12"/>
        <v>16129.456999999995</v>
      </c>
      <c r="CZ72" s="14">
        <f t="shared" si="13"/>
        <v>7733.464999999999</v>
      </c>
      <c r="DA72" s="14">
        <f t="shared" si="14"/>
        <v>708.6269999999997</v>
      </c>
      <c r="DB72" s="16">
        <f t="shared" si="15"/>
        <v>47.94622038423241</v>
      </c>
      <c r="DC72" s="16">
        <f t="shared" si="16"/>
        <v>4.393371704949522</v>
      </c>
      <c r="DD72" s="16">
        <f t="shared" si="17"/>
        <v>47.660407910818066</v>
      </c>
    </row>
    <row r="73" spans="1:108" ht="14.25">
      <c r="A73" s="11">
        <v>2020</v>
      </c>
      <c r="B73" s="8">
        <v>426.991</v>
      </c>
      <c r="C73" s="8">
        <v>421.507</v>
      </c>
      <c r="D73" s="8">
        <v>416.832</v>
      </c>
      <c r="E73" s="8">
        <v>412.839</v>
      </c>
      <c r="F73" s="8">
        <v>409.401</v>
      </c>
      <c r="G73" s="8">
        <v>406.39</v>
      </c>
      <c r="H73" s="8">
        <v>403.676</v>
      </c>
      <c r="I73" s="8">
        <v>401.137</v>
      </c>
      <c r="J73" s="8">
        <v>398.639</v>
      </c>
      <c r="K73" s="8">
        <v>396.059</v>
      </c>
      <c r="L73" s="8">
        <v>393.408</v>
      </c>
      <c r="M73" s="8">
        <v>390.699</v>
      </c>
      <c r="N73" s="8">
        <v>387.102</v>
      </c>
      <c r="O73" s="8">
        <v>382.209</v>
      </c>
      <c r="P73" s="8">
        <v>376.313</v>
      </c>
      <c r="Q73" s="8">
        <v>370.291</v>
      </c>
      <c r="R73" s="8">
        <v>364.172</v>
      </c>
      <c r="S73" s="8">
        <v>357.034</v>
      </c>
      <c r="T73" s="8">
        <v>348.561</v>
      </c>
      <c r="U73" s="8">
        <v>339.253</v>
      </c>
      <c r="V73" s="8">
        <v>329.854</v>
      </c>
      <c r="W73" s="8">
        <v>320.149</v>
      </c>
      <c r="X73" s="8">
        <v>311.29</v>
      </c>
      <c r="Y73" s="8">
        <v>303.909</v>
      </c>
      <c r="Z73" s="8">
        <v>297.492</v>
      </c>
      <c r="AA73" s="8">
        <v>290.828</v>
      </c>
      <c r="AB73" s="8">
        <v>284.07</v>
      </c>
      <c r="AC73" s="8">
        <v>277.483</v>
      </c>
      <c r="AD73" s="8">
        <v>271.052</v>
      </c>
      <c r="AE73" s="8">
        <v>264.666</v>
      </c>
      <c r="AF73" s="8">
        <v>258.301</v>
      </c>
      <c r="AG73" s="8">
        <v>252.053</v>
      </c>
      <c r="AH73" s="8">
        <v>245.129</v>
      </c>
      <c r="AI73" s="8">
        <v>237.158</v>
      </c>
      <c r="AJ73" s="8">
        <v>228.513</v>
      </c>
      <c r="AK73" s="8">
        <v>219.966</v>
      </c>
      <c r="AL73" s="8">
        <v>211.414</v>
      </c>
      <c r="AM73" s="8">
        <v>202.945</v>
      </c>
      <c r="AN73" s="8">
        <v>194.701</v>
      </c>
      <c r="AO73" s="8">
        <v>186.655</v>
      </c>
      <c r="AP73" s="8">
        <v>178.643</v>
      </c>
      <c r="AQ73" s="8">
        <v>170.703</v>
      </c>
      <c r="AR73" s="8">
        <v>163.098</v>
      </c>
      <c r="AS73" s="8">
        <v>155.946</v>
      </c>
      <c r="AT73" s="8">
        <v>149.174</v>
      </c>
      <c r="AU73" s="8">
        <v>142.575</v>
      </c>
      <c r="AV73" s="8">
        <v>136.173</v>
      </c>
      <c r="AW73" s="8">
        <v>130.085</v>
      </c>
      <c r="AX73" s="8">
        <v>124.344</v>
      </c>
      <c r="AY73" s="8">
        <v>118.903</v>
      </c>
      <c r="AZ73" s="8">
        <v>113.672</v>
      </c>
      <c r="BA73" s="8">
        <v>108.646</v>
      </c>
      <c r="BB73" s="8">
        <v>103.853</v>
      </c>
      <c r="BC73" s="8">
        <v>99.296</v>
      </c>
      <c r="BD73" s="8">
        <v>94.942</v>
      </c>
      <c r="BE73" s="8">
        <v>90.763</v>
      </c>
      <c r="BF73" s="8">
        <v>86.765</v>
      </c>
      <c r="BG73" s="8">
        <v>82.834</v>
      </c>
      <c r="BH73" s="8">
        <v>78.914</v>
      </c>
      <c r="BI73" s="8">
        <v>75.041</v>
      </c>
      <c r="BJ73" s="8">
        <v>71.339</v>
      </c>
      <c r="BK73" s="8">
        <v>67.8</v>
      </c>
      <c r="BL73" s="8">
        <v>64.331</v>
      </c>
      <c r="BM73" s="8">
        <v>60.896</v>
      </c>
      <c r="BN73" s="8">
        <v>57.548</v>
      </c>
      <c r="BO73" s="8">
        <v>54.322</v>
      </c>
      <c r="BP73" s="8">
        <v>51.156</v>
      </c>
      <c r="BQ73" s="8">
        <v>48.355</v>
      </c>
      <c r="BR73" s="8">
        <v>46.057</v>
      </c>
      <c r="BS73" s="8">
        <v>44.097</v>
      </c>
      <c r="BT73" s="8">
        <v>42.181</v>
      </c>
      <c r="BU73" s="8">
        <v>40.38</v>
      </c>
      <c r="BV73" s="8">
        <v>38.451</v>
      </c>
      <c r="BW73" s="8">
        <v>36.253</v>
      </c>
      <c r="BX73" s="8">
        <v>33.892</v>
      </c>
      <c r="BY73" s="8">
        <v>31.639</v>
      </c>
      <c r="BZ73" s="8">
        <v>29.455</v>
      </c>
      <c r="CA73" s="8">
        <v>27.273</v>
      </c>
      <c r="CB73" s="8">
        <v>25.091</v>
      </c>
      <c r="CC73" s="8">
        <v>22.933</v>
      </c>
      <c r="CD73" s="8">
        <v>20.826</v>
      </c>
      <c r="CE73" s="8">
        <v>18.774</v>
      </c>
      <c r="CF73" s="8">
        <v>16.814</v>
      </c>
      <c r="CG73" s="8">
        <v>14.964</v>
      </c>
      <c r="CH73" s="8">
        <v>13.224</v>
      </c>
      <c r="CI73" s="8">
        <v>11.564</v>
      </c>
      <c r="CJ73" s="8">
        <v>9.988</v>
      </c>
      <c r="CK73" s="8">
        <v>8.554</v>
      </c>
      <c r="CL73" s="8">
        <v>7.295</v>
      </c>
      <c r="CM73" s="8">
        <v>6.184</v>
      </c>
      <c r="CN73" s="8">
        <v>5.165</v>
      </c>
      <c r="CO73" s="8">
        <v>4.235</v>
      </c>
      <c r="CP73" s="8">
        <v>3.438</v>
      </c>
      <c r="CQ73" s="8">
        <v>2.782</v>
      </c>
      <c r="CR73" s="8">
        <v>2.245</v>
      </c>
      <c r="CS73" s="8">
        <v>1.788</v>
      </c>
      <c r="CT73" s="8">
        <v>1.405</v>
      </c>
      <c r="CU73" s="8">
        <v>1.094</v>
      </c>
      <c r="CV73" s="8">
        <v>0.84</v>
      </c>
      <c r="CW73" s="8">
        <v>0.635</v>
      </c>
      <c r="CX73" s="8">
        <v>1.734</v>
      </c>
      <c r="CY73" s="14">
        <f t="shared" si="12"/>
        <v>16441.507999999994</v>
      </c>
      <c r="CZ73" s="14">
        <f t="shared" si="13"/>
        <v>7802.512999999998</v>
      </c>
      <c r="DA73" s="14">
        <f t="shared" si="14"/>
        <v>725.0830000000001</v>
      </c>
      <c r="DB73" s="16">
        <f t="shared" si="15"/>
        <v>47.456188325304474</v>
      </c>
      <c r="DC73" s="16">
        <f t="shared" si="16"/>
        <v>4.41007601005942</v>
      </c>
      <c r="DD73" s="16">
        <f t="shared" si="17"/>
        <v>48.133735664636106</v>
      </c>
    </row>
    <row r="74" spans="1:108" ht="14.25">
      <c r="A74" s="11">
        <v>2021</v>
      </c>
      <c r="B74" s="8">
        <v>427.992</v>
      </c>
      <c r="C74" s="8">
        <v>422.344</v>
      </c>
      <c r="D74" s="8">
        <v>417.581</v>
      </c>
      <c r="E74" s="8">
        <v>413.578</v>
      </c>
      <c r="F74" s="8">
        <v>410.196</v>
      </c>
      <c r="G74" s="8">
        <v>407.311</v>
      </c>
      <c r="H74" s="8">
        <v>404.789</v>
      </c>
      <c r="I74" s="8">
        <v>402.5</v>
      </c>
      <c r="J74" s="8">
        <v>400.314</v>
      </c>
      <c r="K74" s="8">
        <v>398.099</v>
      </c>
      <c r="L74" s="8">
        <v>395.84</v>
      </c>
      <c r="M74" s="8">
        <v>393.52</v>
      </c>
      <c r="N74" s="8">
        <v>390.437</v>
      </c>
      <c r="O74" s="8">
        <v>386.229</v>
      </c>
      <c r="P74" s="8">
        <v>381.107</v>
      </c>
      <c r="Q74" s="8">
        <v>375.821</v>
      </c>
      <c r="R74" s="8">
        <v>370.428</v>
      </c>
      <c r="S74" s="8">
        <v>363.855</v>
      </c>
      <c r="T74" s="8">
        <v>355.712</v>
      </c>
      <c r="U74" s="8">
        <v>346.545</v>
      </c>
      <c r="V74" s="8">
        <v>337.284</v>
      </c>
      <c r="W74" s="8">
        <v>327.729</v>
      </c>
      <c r="X74" s="8">
        <v>318.787</v>
      </c>
      <c r="Y74" s="8">
        <v>310.992</v>
      </c>
      <c r="Z74" s="8">
        <v>303.971</v>
      </c>
      <c r="AA74" s="8">
        <v>296.71</v>
      </c>
      <c r="AB74" s="8">
        <v>289.299</v>
      </c>
      <c r="AC74" s="8">
        <v>282.311</v>
      </c>
      <c r="AD74" s="8">
        <v>275.895</v>
      </c>
      <c r="AE74" s="8">
        <v>269.797</v>
      </c>
      <c r="AF74" s="8">
        <v>263.673</v>
      </c>
      <c r="AG74" s="8">
        <v>257.653</v>
      </c>
      <c r="AH74" s="8">
        <v>251.013</v>
      </c>
      <c r="AI74" s="8">
        <v>243.377</v>
      </c>
      <c r="AJ74" s="8">
        <v>235.078</v>
      </c>
      <c r="AK74" s="8">
        <v>226.887</v>
      </c>
      <c r="AL74" s="8">
        <v>218.711</v>
      </c>
      <c r="AM74" s="8">
        <v>210.454</v>
      </c>
      <c r="AN74" s="8">
        <v>202.165</v>
      </c>
      <c r="AO74" s="8">
        <v>193.898</v>
      </c>
      <c r="AP74" s="8">
        <v>185.668</v>
      </c>
      <c r="AQ74" s="8">
        <v>177.482</v>
      </c>
      <c r="AR74" s="8">
        <v>169.611</v>
      </c>
      <c r="AS74" s="8">
        <v>162.202</v>
      </c>
      <c r="AT74" s="8">
        <v>155.168</v>
      </c>
      <c r="AU74" s="8">
        <v>148.278</v>
      </c>
      <c r="AV74" s="8">
        <v>141.567</v>
      </c>
      <c r="AW74" s="8">
        <v>135.179</v>
      </c>
      <c r="AX74" s="8">
        <v>129.161</v>
      </c>
      <c r="AY74" s="8">
        <v>123.463</v>
      </c>
      <c r="AZ74" s="8">
        <v>117.973</v>
      </c>
      <c r="BA74" s="8">
        <v>112.69</v>
      </c>
      <c r="BB74" s="8">
        <v>107.664</v>
      </c>
      <c r="BC74" s="8">
        <v>102.901</v>
      </c>
      <c r="BD74" s="8">
        <v>98.367</v>
      </c>
      <c r="BE74" s="8">
        <v>94.01</v>
      </c>
      <c r="BF74" s="8">
        <v>89.838</v>
      </c>
      <c r="BG74" s="8">
        <v>85.763</v>
      </c>
      <c r="BH74" s="8">
        <v>81.738</v>
      </c>
      <c r="BI74" s="8">
        <v>77.788</v>
      </c>
      <c r="BJ74" s="8">
        <v>74.004</v>
      </c>
      <c r="BK74" s="8">
        <v>70.399</v>
      </c>
      <c r="BL74" s="8">
        <v>66.819</v>
      </c>
      <c r="BM74" s="8">
        <v>63.207</v>
      </c>
      <c r="BN74" s="8">
        <v>59.639</v>
      </c>
      <c r="BO74" s="8">
        <v>56.205</v>
      </c>
      <c r="BP74" s="8">
        <v>52.841</v>
      </c>
      <c r="BQ74" s="8">
        <v>49.838</v>
      </c>
      <c r="BR74" s="8">
        <v>47.335</v>
      </c>
      <c r="BS74" s="8">
        <v>45.175</v>
      </c>
      <c r="BT74" s="8">
        <v>43.066</v>
      </c>
      <c r="BU74" s="8">
        <v>41.064</v>
      </c>
      <c r="BV74" s="8">
        <v>39.005</v>
      </c>
      <c r="BW74" s="8">
        <v>36.774</v>
      </c>
      <c r="BX74" s="8">
        <v>34.445</v>
      </c>
      <c r="BY74" s="8">
        <v>32.224</v>
      </c>
      <c r="BZ74" s="8">
        <v>30.083</v>
      </c>
      <c r="CA74" s="8">
        <v>27.922</v>
      </c>
      <c r="CB74" s="8">
        <v>25.708</v>
      </c>
      <c r="CC74" s="8">
        <v>23.487</v>
      </c>
      <c r="CD74" s="8">
        <v>21.331</v>
      </c>
      <c r="CE74" s="8">
        <v>19.236</v>
      </c>
      <c r="CF74" s="8">
        <v>17.233</v>
      </c>
      <c r="CG74" s="8">
        <v>15.347</v>
      </c>
      <c r="CH74" s="8">
        <v>13.575</v>
      </c>
      <c r="CI74" s="8">
        <v>11.883</v>
      </c>
      <c r="CJ74" s="8">
        <v>10.271</v>
      </c>
      <c r="CK74" s="8">
        <v>8.806</v>
      </c>
      <c r="CL74" s="8">
        <v>7.513</v>
      </c>
      <c r="CM74" s="8">
        <v>6.371</v>
      </c>
      <c r="CN74" s="8">
        <v>5.321</v>
      </c>
      <c r="CO74" s="8">
        <v>4.365</v>
      </c>
      <c r="CP74" s="8">
        <v>3.541</v>
      </c>
      <c r="CQ74" s="8">
        <v>2.865</v>
      </c>
      <c r="CR74" s="8">
        <v>2.312</v>
      </c>
      <c r="CS74" s="8">
        <v>1.839</v>
      </c>
      <c r="CT74" s="8">
        <v>1.444</v>
      </c>
      <c r="CU74" s="8">
        <v>1.122</v>
      </c>
      <c r="CV74" s="8">
        <v>0.859</v>
      </c>
      <c r="CW74" s="8">
        <v>0.652</v>
      </c>
      <c r="CX74" s="8">
        <v>1.776</v>
      </c>
      <c r="CY74" s="14">
        <f t="shared" si="12"/>
        <v>16753.295000000006</v>
      </c>
      <c r="CZ74" s="14">
        <f t="shared" si="13"/>
        <v>7864.198</v>
      </c>
      <c r="DA74" s="14">
        <f t="shared" si="14"/>
        <v>742.8340000000002</v>
      </c>
      <c r="DB74" s="16">
        <f t="shared" si="15"/>
        <v>46.94120171584156</v>
      </c>
      <c r="DC74" s="16">
        <f t="shared" si="16"/>
        <v>4.433957618486393</v>
      </c>
      <c r="DD74" s="16">
        <f t="shared" si="17"/>
        <v>48.624840665672046</v>
      </c>
    </row>
    <row r="75" spans="1:108" ht="14.25">
      <c r="A75" s="11">
        <v>2022</v>
      </c>
      <c r="B75" s="8">
        <v>428.982</v>
      </c>
      <c r="C75" s="8">
        <v>423.236</v>
      </c>
      <c r="D75" s="8">
        <v>418.415</v>
      </c>
      <c r="E75" s="8">
        <v>414.39</v>
      </c>
      <c r="F75" s="8">
        <v>411.032</v>
      </c>
      <c r="G75" s="8">
        <v>408.213</v>
      </c>
      <c r="H75" s="8">
        <v>405.806</v>
      </c>
      <c r="I75" s="8">
        <v>403.679</v>
      </c>
      <c r="J75" s="8">
        <v>401.704</v>
      </c>
      <c r="K75" s="8">
        <v>399.755</v>
      </c>
      <c r="L75" s="8">
        <v>397.792</v>
      </c>
      <c r="M75" s="8">
        <v>395.772</v>
      </c>
      <c r="N75" s="8">
        <v>393.124</v>
      </c>
      <c r="O75" s="8">
        <v>389.539</v>
      </c>
      <c r="P75" s="8">
        <v>385.156</v>
      </c>
      <c r="Q75" s="8">
        <v>380.571</v>
      </c>
      <c r="R75" s="8">
        <v>375.845</v>
      </c>
      <c r="S75" s="8">
        <v>369.908</v>
      </c>
      <c r="T75" s="8">
        <v>362.347</v>
      </c>
      <c r="U75" s="8">
        <v>353.685</v>
      </c>
      <c r="V75" s="8">
        <v>344.906</v>
      </c>
      <c r="W75" s="8">
        <v>335.871</v>
      </c>
      <c r="X75" s="8">
        <v>327.053</v>
      </c>
      <c r="Y75" s="8">
        <v>318.815</v>
      </c>
      <c r="Z75" s="8">
        <v>310.993</v>
      </c>
      <c r="AA75" s="8">
        <v>302.964</v>
      </c>
      <c r="AB75" s="8">
        <v>294.734</v>
      </c>
      <c r="AC75" s="8">
        <v>287.179</v>
      </c>
      <c r="AD75" s="8">
        <v>280.632</v>
      </c>
      <c r="AE75" s="8">
        <v>274.704</v>
      </c>
      <c r="AF75" s="8">
        <v>268.687</v>
      </c>
      <c r="AG75" s="8">
        <v>262.744</v>
      </c>
      <c r="AH75" s="8">
        <v>256.327</v>
      </c>
      <c r="AI75" s="8">
        <v>249.093</v>
      </c>
      <c r="AJ75" s="8">
        <v>241.304</v>
      </c>
      <c r="AK75" s="8">
        <v>233.618</v>
      </c>
      <c r="AL75" s="8">
        <v>225.982</v>
      </c>
      <c r="AM75" s="8">
        <v>218.064</v>
      </c>
      <c r="AN75" s="8">
        <v>209.785</v>
      </c>
      <c r="AO75" s="8">
        <v>201.308</v>
      </c>
      <c r="AP75" s="8">
        <v>192.881</v>
      </c>
      <c r="AQ75" s="8">
        <v>184.472</v>
      </c>
      <c r="AR75" s="8">
        <v>176.353</v>
      </c>
      <c r="AS75" s="8">
        <v>168.698</v>
      </c>
      <c r="AT75" s="8">
        <v>161.411</v>
      </c>
      <c r="AU75" s="8">
        <v>154.235</v>
      </c>
      <c r="AV75" s="8">
        <v>147.208</v>
      </c>
      <c r="AW75" s="8">
        <v>140.516</v>
      </c>
      <c r="AX75" s="8">
        <v>134.22</v>
      </c>
      <c r="AY75" s="8">
        <v>128.267</v>
      </c>
      <c r="AZ75" s="8">
        <v>122.514</v>
      </c>
      <c r="BA75" s="8">
        <v>116.973</v>
      </c>
      <c r="BB75" s="8">
        <v>111.699</v>
      </c>
      <c r="BC75" s="8">
        <v>106.705</v>
      </c>
      <c r="BD75" s="8">
        <v>101.954</v>
      </c>
      <c r="BE75" s="8">
        <v>97.389</v>
      </c>
      <c r="BF75" s="8">
        <v>93.006</v>
      </c>
      <c r="BG75" s="8">
        <v>88.763</v>
      </c>
      <c r="BH75" s="8">
        <v>84.623</v>
      </c>
      <c r="BI75" s="8">
        <v>80.59</v>
      </c>
      <c r="BJ75" s="8">
        <v>76.727</v>
      </c>
      <c r="BK75" s="8">
        <v>73.04</v>
      </c>
      <c r="BL75" s="8">
        <v>69.365</v>
      </c>
      <c r="BM75" s="8">
        <v>65.625</v>
      </c>
      <c r="BN75" s="8">
        <v>61.906</v>
      </c>
      <c r="BO75" s="8">
        <v>58.332</v>
      </c>
      <c r="BP75" s="8">
        <v>54.846</v>
      </c>
      <c r="BQ75" s="8">
        <v>51.666</v>
      </c>
      <c r="BR75" s="8">
        <v>48.904</v>
      </c>
      <c r="BS75" s="8">
        <v>46.441</v>
      </c>
      <c r="BT75" s="8">
        <v>44.042</v>
      </c>
      <c r="BU75" s="8">
        <v>41.739</v>
      </c>
      <c r="BV75" s="8">
        <v>39.482</v>
      </c>
      <c r="BW75" s="8">
        <v>37.213</v>
      </c>
      <c r="BX75" s="8">
        <v>34.954</v>
      </c>
      <c r="BY75" s="8">
        <v>32.792</v>
      </c>
      <c r="BZ75" s="8">
        <v>30.727</v>
      </c>
      <c r="CA75" s="8">
        <v>28.604</v>
      </c>
      <c r="CB75" s="8">
        <v>26.358</v>
      </c>
      <c r="CC75" s="8">
        <v>24.057</v>
      </c>
      <c r="CD75" s="8">
        <v>21.841</v>
      </c>
      <c r="CE75" s="8">
        <v>19.692</v>
      </c>
      <c r="CF75" s="8">
        <v>17.639</v>
      </c>
      <c r="CG75" s="8">
        <v>15.718</v>
      </c>
      <c r="CH75" s="8">
        <v>13.919</v>
      </c>
      <c r="CI75" s="8">
        <v>12.194</v>
      </c>
      <c r="CJ75" s="8">
        <v>10.554</v>
      </c>
      <c r="CK75" s="8">
        <v>9.058</v>
      </c>
      <c r="CL75" s="8">
        <v>7.732</v>
      </c>
      <c r="CM75" s="8">
        <v>6.559</v>
      </c>
      <c r="CN75" s="8">
        <v>5.478</v>
      </c>
      <c r="CO75" s="8">
        <v>4.492</v>
      </c>
      <c r="CP75" s="8">
        <v>3.644</v>
      </c>
      <c r="CQ75" s="8">
        <v>2.949</v>
      </c>
      <c r="CR75" s="8">
        <v>2.379</v>
      </c>
      <c r="CS75" s="8">
        <v>1.892</v>
      </c>
      <c r="CT75" s="8">
        <v>1.484</v>
      </c>
      <c r="CU75" s="8">
        <v>1.152</v>
      </c>
      <c r="CV75" s="8">
        <v>0.882</v>
      </c>
      <c r="CW75" s="8">
        <v>0.668</v>
      </c>
      <c r="CX75" s="8">
        <v>1.815</v>
      </c>
      <c r="CY75" s="14">
        <f t="shared" si="12"/>
        <v>17064.752000000008</v>
      </c>
      <c r="CZ75" s="14">
        <f t="shared" si="13"/>
        <v>7918.951000000001</v>
      </c>
      <c r="DA75" s="14">
        <f t="shared" si="14"/>
        <v>761.8979999999999</v>
      </c>
      <c r="DB75" s="16">
        <f t="shared" si="15"/>
        <v>46.405309611297</v>
      </c>
      <c r="DC75" s="16">
        <f t="shared" si="16"/>
        <v>4.464746982552103</v>
      </c>
      <c r="DD75" s="16">
        <f t="shared" si="17"/>
        <v>49.1299434061509</v>
      </c>
    </row>
    <row r="76" spans="1:108" ht="14.25">
      <c r="A76" s="11">
        <v>2023</v>
      </c>
      <c r="B76" s="8">
        <v>429.997</v>
      </c>
      <c r="C76" s="8">
        <v>424.206</v>
      </c>
      <c r="D76" s="8">
        <v>419.345</v>
      </c>
      <c r="E76" s="8">
        <v>415.297</v>
      </c>
      <c r="F76" s="8">
        <v>411.933</v>
      </c>
      <c r="G76" s="8">
        <v>409.133</v>
      </c>
      <c r="H76" s="8">
        <v>406.776</v>
      </c>
      <c r="I76" s="8">
        <v>404.734</v>
      </c>
      <c r="J76" s="8">
        <v>402.892</v>
      </c>
      <c r="K76" s="8">
        <v>401.119</v>
      </c>
      <c r="L76" s="8">
        <v>399.365</v>
      </c>
      <c r="M76" s="8">
        <v>397.571</v>
      </c>
      <c r="N76" s="8">
        <v>395.284</v>
      </c>
      <c r="O76" s="8">
        <v>392.248</v>
      </c>
      <c r="P76" s="8">
        <v>388.541</v>
      </c>
      <c r="Q76" s="8">
        <v>384.601</v>
      </c>
      <c r="R76" s="8">
        <v>380.475</v>
      </c>
      <c r="S76" s="8">
        <v>375.202</v>
      </c>
      <c r="T76" s="8">
        <v>368.394</v>
      </c>
      <c r="U76" s="8">
        <v>360.494</v>
      </c>
      <c r="V76" s="8">
        <v>352.443</v>
      </c>
      <c r="W76" s="8">
        <v>344.174</v>
      </c>
      <c r="X76" s="8">
        <v>335.667</v>
      </c>
      <c r="Y76" s="8">
        <v>327.041</v>
      </c>
      <c r="Z76" s="8">
        <v>318.387</v>
      </c>
      <c r="AA76" s="8">
        <v>309.579</v>
      </c>
      <c r="AB76" s="8">
        <v>300.519</v>
      </c>
      <c r="AC76" s="8">
        <v>292.339</v>
      </c>
      <c r="AD76" s="8">
        <v>285.544</v>
      </c>
      <c r="AE76" s="8">
        <v>279.632</v>
      </c>
      <c r="AF76" s="8">
        <v>273.568</v>
      </c>
      <c r="AG76" s="8">
        <v>267.536</v>
      </c>
      <c r="AH76" s="8">
        <v>261.236</v>
      </c>
      <c r="AI76" s="8">
        <v>254.412</v>
      </c>
      <c r="AJ76" s="8">
        <v>247.204</v>
      </c>
      <c r="AK76" s="8">
        <v>240.089</v>
      </c>
      <c r="AL76" s="8">
        <v>233.068</v>
      </c>
      <c r="AM76" s="8">
        <v>225.559</v>
      </c>
      <c r="AN76" s="8">
        <v>217.357</v>
      </c>
      <c r="AO76" s="8">
        <v>208.729</v>
      </c>
      <c r="AP76" s="8">
        <v>200.172</v>
      </c>
      <c r="AQ76" s="8">
        <v>191.612</v>
      </c>
      <c r="AR76" s="8">
        <v>183.303</v>
      </c>
      <c r="AS76" s="8">
        <v>175.428</v>
      </c>
      <c r="AT76" s="8">
        <v>167.899</v>
      </c>
      <c r="AU76" s="8">
        <v>160.444</v>
      </c>
      <c r="AV76" s="8">
        <v>153.107</v>
      </c>
      <c r="AW76" s="8">
        <v>146.112</v>
      </c>
      <c r="AX76" s="8">
        <v>139.541</v>
      </c>
      <c r="AY76" s="8">
        <v>133.327</v>
      </c>
      <c r="AZ76" s="8">
        <v>127.311</v>
      </c>
      <c r="BA76" s="8">
        <v>121.501</v>
      </c>
      <c r="BB76" s="8">
        <v>115.967</v>
      </c>
      <c r="BC76" s="8">
        <v>110.72</v>
      </c>
      <c r="BD76" s="8">
        <v>105.724</v>
      </c>
      <c r="BE76" s="8">
        <v>100.923</v>
      </c>
      <c r="BF76" s="8">
        <v>96.307</v>
      </c>
      <c r="BG76" s="8">
        <v>91.873</v>
      </c>
      <c r="BH76" s="8">
        <v>87.599</v>
      </c>
      <c r="BI76" s="8">
        <v>83.475</v>
      </c>
      <c r="BJ76" s="8">
        <v>79.515</v>
      </c>
      <c r="BK76" s="8">
        <v>75.734</v>
      </c>
      <c r="BL76" s="8">
        <v>71.965</v>
      </c>
      <c r="BM76" s="8">
        <v>68.133</v>
      </c>
      <c r="BN76" s="8">
        <v>64.313</v>
      </c>
      <c r="BO76" s="8">
        <v>60.645</v>
      </c>
      <c r="BP76" s="8">
        <v>57.093</v>
      </c>
      <c r="BQ76" s="8">
        <v>53.761</v>
      </c>
      <c r="BR76" s="8">
        <v>50.711</v>
      </c>
      <c r="BS76" s="8">
        <v>47.89</v>
      </c>
      <c r="BT76" s="8">
        <v>45.147</v>
      </c>
      <c r="BU76" s="8">
        <v>42.489</v>
      </c>
      <c r="BV76" s="8">
        <v>39.991</v>
      </c>
      <c r="BW76" s="8">
        <v>37.671</v>
      </c>
      <c r="BX76" s="8">
        <v>35.478</v>
      </c>
      <c r="BY76" s="8">
        <v>33.37</v>
      </c>
      <c r="BZ76" s="8">
        <v>31.376</v>
      </c>
      <c r="CA76" s="8">
        <v>29.288</v>
      </c>
      <c r="CB76" s="8">
        <v>27.003</v>
      </c>
      <c r="CC76" s="8">
        <v>24.621</v>
      </c>
      <c r="CD76" s="8">
        <v>22.345</v>
      </c>
      <c r="CE76" s="8">
        <v>20.143</v>
      </c>
      <c r="CF76" s="8">
        <v>18.043</v>
      </c>
      <c r="CG76" s="8">
        <v>16.087</v>
      </c>
      <c r="CH76" s="8">
        <v>14.258</v>
      </c>
      <c r="CI76" s="8">
        <v>12.504</v>
      </c>
      <c r="CJ76" s="8">
        <v>10.833</v>
      </c>
      <c r="CK76" s="8">
        <v>9.307</v>
      </c>
      <c r="CL76" s="8">
        <v>7.95</v>
      </c>
      <c r="CM76" s="8">
        <v>6.744</v>
      </c>
      <c r="CN76" s="8">
        <v>5.633</v>
      </c>
      <c r="CO76" s="8">
        <v>4.619</v>
      </c>
      <c r="CP76" s="8">
        <v>3.747</v>
      </c>
      <c r="CQ76" s="8">
        <v>3.031</v>
      </c>
      <c r="CR76" s="8">
        <v>2.447</v>
      </c>
      <c r="CS76" s="8">
        <v>1.946</v>
      </c>
      <c r="CT76" s="8">
        <v>1.527</v>
      </c>
      <c r="CU76" s="8">
        <v>1.182</v>
      </c>
      <c r="CV76" s="8">
        <v>0.906</v>
      </c>
      <c r="CW76" s="8">
        <v>0.685</v>
      </c>
      <c r="CX76" s="8">
        <v>1.85</v>
      </c>
      <c r="CY76" s="14">
        <f t="shared" si="12"/>
        <v>17376.015999999992</v>
      </c>
      <c r="CZ76" s="14">
        <f t="shared" si="13"/>
        <v>7967.606999999999</v>
      </c>
      <c r="DA76" s="14">
        <f t="shared" si="14"/>
        <v>782.3210000000001</v>
      </c>
      <c r="DB76" s="16">
        <f t="shared" si="15"/>
        <v>45.85404962794695</v>
      </c>
      <c r="DC76" s="16">
        <f t="shared" si="16"/>
        <v>4.502303635079528</v>
      </c>
      <c r="DD76" s="16">
        <f t="shared" si="17"/>
        <v>49.64364673697352</v>
      </c>
    </row>
    <row r="77" spans="1:108" ht="14.25">
      <c r="A77" s="11">
        <v>2024</v>
      </c>
      <c r="B77" s="8">
        <v>431.085</v>
      </c>
      <c r="C77" s="8">
        <v>425.272</v>
      </c>
      <c r="D77" s="8">
        <v>420.382</v>
      </c>
      <c r="E77" s="8">
        <v>416.296</v>
      </c>
      <c r="F77" s="8">
        <v>412.905</v>
      </c>
      <c r="G77" s="8">
        <v>410.09</v>
      </c>
      <c r="H77" s="8">
        <v>407.737</v>
      </c>
      <c r="I77" s="8">
        <v>405.732</v>
      </c>
      <c r="J77" s="8">
        <v>403.959</v>
      </c>
      <c r="K77" s="8">
        <v>402.304</v>
      </c>
      <c r="L77" s="8">
        <v>400.696</v>
      </c>
      <c r="M77" s="8">
        <v>399.067</v>
      </c>
      <c r="N77" s="8">
        <v>397.074</v>
      </c>
      <c r="O77" s="8">
        <v>394.51</v>
      </c>
      <c r="P77" s="8">
        <v>391.399</v>
      </c>
      <c r="Q77" s="8">
        <v>388.034</v>
      </c>
      <c r="R77" s="8">
        <v>384.443</v>
      </c>
      <c r="S77" s="8">
        <v>379.815</v>
      </c>
      <c r="T77" s="8">
        <v>373.805</v>
      </c>
      <c r="U77" s="8">
        <v>366.764</v>
      </c>
      <c r="V77" s="8">
        <v>359.526</v>
      </c>
      <c r="W77" s="8">
        <v>352.109</v>
      </c>
      <c r="X77" s="8">
        <v>344.027</v>
      </c>
      <c r="Y77" s="8">
        <v>335.186</v>
      </c>
      <c r="Z77" s="8">
        <v>325.901</v>
      </c>
      <c r="AA77" s="8">
        <v>316.501</v>
      </c>
      <c r="AB77" s="8">
        <v>306.82</v>
      </c>
      <c r="AC77" s="8">
        <v>298.106</v>
      </c>
      <c r="AD77" s="8">
        <v>290.988</v>
      </c>
      <c r="AE77" s="8">
        <v>284.907</v>
      </c>
      <c r="AF77" s="8">
        <v>278.623</v>
      </c>
      <c r="AG77" s="8">
        <v>272.32</v>
      </c>
      <c r="AH77" s="8">
        <v>265.992</v>
      </c>
      <c r="AI77" s="8">
        <v>259.492</v>
      </c>
      <c r="AJ77" s="8">
        <v>252.825</v>
      </c>
      <c r="AK77" s="8">
        <v>246.234</v>
      </c>
      <c r="AL77" s="8">
        <v>239.761</v>
      </c>
      <c r="AM77" s="8">
        <v>232.659</v>
      </c>
      <c r="AN77" s="8">
        <v>224.613</v>
      </c>
      <c r="AO77" s="8">
        <v>215.959</v>
      </c>
      <c r="AP77" s="8">
        <v>207.4</v>
      </c>
      <c r="AQ77" s="8">
        <v>198.83</v>
      </c>
      <c r="AR77" s="8">
        <v>190.435</v>
      </c>
      <c r="AS77" s="8">
        <v>182.388</v>
      </c>
      <c r="AT77" s="8">
        <v>174.625</v>
      </c>
      <c r="AU77" s="8">
        <v>166.906</v>
      </c>
      <c r="AV77" s="8">
        <v>159.274</v>
      </c>
      <c r="AW77" s="8">
        <v>151.985</v>
      </c>
      <c r="AX77" s="8">
        <v>145.14</v>
      </c>
      <c r="AY77" s="8">
        <v>138.665</v>
      </c>
      <c r="AZ77" s="8">
        <v>132.373</v>
      </c>
      <c r="BA77" s="8">
        <v>126.282</v>
      </c>
      <c r="BB77" s="8">
        <v>120.473</v>
      </c>
      <c r="BC77" s="8">
        <v>114.956</v>
      </c>
      <c r="BD77" s="8">
        <v>109.703</v>
      </c>
      <c r="BE77" s="8">
        <v>104.649</v>
      </c>
      <c r="BF77" s="8">
        <v>99.788</v>
      </c>
      <c r="BG77" s="8">
        <v>95.142</v>
      </c>
      <c r="BH77" s="8">
        <v>90.716</v>
      </c>
      <c r="BI77" s="8">
        <v>86.476</v>
      </c>
      <c r="BJ77" s="8">
        <v>82.398</v>
      </c>
      <c r="BK77" s="8">
        <v>78.499</v>
      </c>
      <c r="BL77" s="8">
        <v>74.628</v>
      </c>
      <c r="BM77" s="8">
        <v>70.71</v>
      </c>
      <c r="BN77" s="8">
        <v>66.81</v>
      </c>
      <c r="BO77" s="8">
        <v>63.068</v>
      </c>
      <c r="BP77" s="8">
        <v>59.464</v>
      </c>
      <c r="BQ77" s="8">
        <v>55.993</v>
      </c>
      <c r="BR77" s="8">
        <v>52.673</v>
      </c>
      <c r="BS77" s="8">
        <v>49.5</v>
      </c>
      <c r="BT77" s="8">
        <v>46.427</v>
      </c>
      <c r="BU77" s="8">
        <v>43.428</v>
      </c>
      <c r="BV77" s="8">
        <v>40.684</v>
      </c>
      <c r="BW77" s="8">
        <v>38.276</v>
      </c>
      <c r="BX77" s="8">
        <v>36.096</v>
      </c>
      <c r="BY77" s="8">
        <v>33.991</v>
      </c>
      <c r="BZ77" s="8">
        <v>32.013</v>
      </c>
      <c r="CA77" s="8">
        <v>29.922</v>
      </c>
      <c r="CB77" s="8">
        <v>27.599</v>
      </c>
      <c r="CC77" s="8">
        <v>25.153</v>
      </c>
      <c r="CD77" s="8">
        <v>22.829</v>
      </c>
      <c r="CE77" s="8">
        <v>20.592</v>
      </c>
      <c r="CF77" s="8">
        <v>18.456</v>
      </c>
      <c r="CG77" s="8">
        <v>16.464</v>
      </c>
      <c r="CH77" s="8">
        <v>14.6</v>
      </c>
      <c r="CI77" s="8">
        <v>12.811</v>
      </c>
      <c r="CJ77" s="8">
        <v>11.109</v>
      </c>
      <c r="CK77" s="8">
        <v>9.553</v>
      </c>
      <c r="CL77" s="8">
        <v>8.162</v>
      </c>
      <c r="CM77" s="8">
        <v>6.927</v>
      </c>
      <c r="CN77" s="8">
        <v>5.787</v>
      </c>
      <c r="CO77" s="8">
        <v>4.744</v>
      </c>
      <c r="CP77" s="8">
        <v>3.848</v>
      </c>
      <c r="CQ77" s="8">
        <v>3.114</v>
      </c>
      <c r="CR77" s="8">
        <v>2.515</v>
      </c>
      <c r="CS77" s="8">
        <v>2</v>
      </c>
      <c r="CT77" s="8">
        <v>1.568</v>
      </c>
      <c r="CU77" s="8">
        <v>1.214</v>
      </c>
      <c r="CV77" s="8">
        <v>0.93</v>
      </c>
      <c r="CW77" s="8">
        <v>0.702</v>
      </c>
      <c r="CX77" s="8">
        <v>1.887</v>
      </c>
      <c r="CY77" s="14">
        <f t="shared" si="12"/>
        <v>17687.267999999996</v>
      </c>
      <c r="CZ77" s="14">
        <f t="shared" si="13"/>
        <v>8011.369</v>
      </c>
      <c r="DA77" s="14">
        <f t="shared" si="14"/>
        <v>804.0990000000003</v>
      </c>
      <c r="DB77" s="16">
        <f t="shared" si="15"/>
        <v>45.2945531214883</v>
      </c>
      <c r="DC77" s="16">
        <f t="shared" si="16"/>
        <v>4.546202386937318</v>
      </c>
      <c r="DD77" s="16">
        <f t="shared" si="17"/>
        <v>50.159244491574384</v>
      </c>
    </row>
    <row r="78" spans="1:108" ht="14.25">
      <c r="A78" s="11">
        <v>2025</v>
      </c>
      <c r="B78" s="8">
        <v>432.276</v>
      </c>
      <c r="C78" s="8">
        <v>426.443</v>
      </c>
      <c r="D78" s="8">
        <v>421.519</v>
      </c>
      <c r="E78" s="8">
        <v>417.39</v>
      </c>
      <c r="F78" s="8">
        <v>413.954</v>
      </c>
      <c r="G78" s="8">
        <v>411.102</v>
      </c>
      <c r="H78" s="8">
        <v>408.727</v>
      </c>
      <c r="I78" s="8">
        <v>406.722</v>
      </c>
      <c r="J78" s="8">
        <v>404.982</v>
      </c>
      <c r="K78" s="8">
        <v>403.396</v>
      </c>
      <c r="L78" s="8">
        <v>401.89</v>
      </c>
      <c r="M78" s="8">
        <v>400.384</v>
      </c>
      <c r="N78" s="8">
        <v>398.626</v>
      </c>
      <c r="O78" s="8">
        <v>396.454</v>
      </c>
      <c r="P78" s="8">
        <v>393.846</v>
      </c>
      <c r="Q78" s="8">
        <v>390.978</v>
      </c>
      <c r="R78" s="8">
        <v>387.855</v>
      </c>
      <c r="S78" s="8">
        <v>383.814</v>
      </c>
      <c r="T78" s="8">
        <v>378.558</v>
      </c>
      <c r="U78" s="8">
        <v>372.34</v>
      </c>
      <c r="V78" s="8">
        <v>365.889</v>
      </c>
      <c r="W78" s="8">
        <v>359.272</v>
      </c>
      <c r="X78" s="8">
        <v>351.688</v>
      </c>
      <c r="Y78" s="8">
        <v>342.884</v>
      </c>
      <c r="Z78" s="8">
        <v>333.32</v>
      </c>
      <c r="AA78" s="8">
        <v>323.665</v>
      </c>
      <c r="AB78" s="8">
        <v>313.715</v>
      </c>
      <c r="AC78" s="8">
        <v>304.675</v>
      </c>
      <c r="AD78" s="8">
        <v>297.195</v>
      </c>
      <c r="AE78" s="8">
        <v>290.747</v>
      </c>
      <c r="AF78" s="8">
        <v>284.073</v>
      </c>
      <c r="AG78" s="8">
        <v>277.327</v>
      </c>
      <c r="AH78" s="8">
        <v>270.801</v>
      </c>
      <c r="AI78" s="8">
        <v>264.472</v>
      </c>
      <c r="AJ78" s="8">
        <v>258.224</v>
      </c>
      <c r="AK78" s="8">
        <v>252.014</v>
      </c>
      <c r="AL78" s="8">
        <v>245.934</v>
      </c>
      <c r="AM78" s="8">
        <v>239.178</v>
      </c>
      <c r="AN78" s="8">
        <v>231.362</v>
      </c>
      <c r="AO78" s="8">
        <v>222.857</v>
      </c>
      <c r="AP78" s="8">
        <v>214.458</v>
      </c>
      <c r="AQ78" s="8">
        <v>206.054</v>
      </c>
      <c r="AR78" s="8">
        <v>197.709</v>
      </c>
      <c r="AS78" s="8">
        <v>189.553</v>
      </c>
      <c r="AT78" s="8">
        <v>181.565</v>
      </c>
      <c r="AU78" s="8">
        <v>173.608</v>
      </c>
      <c r="AV78" s="8">
        <v>165.709</v>
      </c>
      <c r="AW78" s="8">
        <v>158.141</v>
      </c>
      <c r="AX78" s="8">
        <v>151.026</v>
      </c>
      <c r="AY78" s="8">
        <v>144.287</v>
      </c>
      <c r="AZ78" s="8">
        <v>137.707</v>
      </c>
      <c r="BA78" s="8">
        <v>131.318</v>
      </c>
      <c r="BB78" s="8">
        <v>125.217</v>
      </c>
      <c r="BC78" s="8">
        <v>119.426</v>
      </c>
      <c r="BD78" s="8">
        <v>113.911</v>
      </c>
      <c r="BE78" s="8">
        <v>108.6</v>
      </c>
      <c r="BF78" s="8">
        <v>103.481</v>
      </c>
      <c r="BG78" s="8">
        <v>98.613</v>
      </c>
      <c r="BH78" s="8">
        <v>94.007</v>
      </c>
      <c r="BI78" s="8">
        <v>89.623</v>
      </c>
      <c r="BJ78" s="8">
        <v>85.4</v>
      </c>
      <c r="BK78" s="8">
        <v>81.355</v>
      </c>
      <c r="BL78" s="8">
        <v>77.36</v>
      </c>
      <c r="BM78" s="8">
        <v>73.346</v>
      </c>
      <c r="BN78" s="8">
        <v>69.36</v>
      </c>
      <c r="BO78" s="8">
        <v>65.54</v>
      </c>
      <c r="BP78" s="8">
        <v>61.87</v>
      </c>
      <c r="BQ78" s="8">
        <v>58.272</v>
      </c>
      <c r="BR78" s="8">
        <v>54.722</v>
      </c>
      <c r="BS78" s="8">
        <v>51.259</v>
      </c>
      <c r="BT78" s="8">
        <v>47.91</v>
      </c>
      <c r="BU78" s="8">
        <v>44.635</v>
      </c>
      <c r="BV78" s="8">
        <v>41.668</v>
      </c>
      <c r="BW78" s="8">
        <v>39.123</v>
      </c>
      <c r="BX78" s="8">
        <v>36.869</v>
      </c>
      <c r="BY78" s="8">
        <v>34.684</v>
      </c>
      <c r="BZ78" s="8">
        <v>32.631</v>
      </c>
      <c r="CA78" s="8">
        <v>30.483</v>
      </c>
      <c r="CB78" s="8">
        <v>28.115</v>
      </c>
      <c r="CC78" s="8">
        <v>25.635</v>
      </c>
      <c r="CD78" s="8">
        <v>23.29</v>
      </c>
      <c r="CE78" s="8">
        <v>21.039</v>
      </c>
      <c r="CF78" s="8">
        <v>18.885</v>
      </c>
      <c r="CG78" s="8">
        <v>16.857</v>
      </c>
      <c r="CH78" s="8">
        <v>14.947</v>
      </c>
      <c r="CI78" s="8">
        <v>13.12</v>
      </c>
      <c r="CJ78" s="8">
        <v>11.382</v>
      </c>
      <c r="CK78" s="8">
        <v>9.789</v>
      </c>
      <c r="CL78" s="8">
        <v>8.37</v>
      </c>
      <c r="CM78" s="8">
        <v>7.104</v>
      </c>
      <c r="CN78" s="8">
        <v>5.936</v>
      </c>
      <c r="CO78" s="8">
        <v>4.87</v>
      </c>
      <c r="CP78" s="8">
        <v>3.949</v>
      </c>
      <c r="CQ78" s="8">
        <v>3.198</v>
      </c>
      <c r="CR78" s="8">
        <v>2.583</v>
      </c>
      <c r="CS78" s="8">
        <v>2.054</v>
      </c>
      <c r="CT78" s="8">
        <v>1.61</v>
      </c>
      <c r="CU78" s="8">
        <v>1.246</v>
      </c>
      <c r="CV78" s="8">
        <v>0.952</v>
      </c>
      <c r="CW78" s="8">
        <v>0.719</v>
      </c>
      <c r="CX78" s="8">
        <v>1.923</v>
      </c>
      <c r="CY78" s="14">
        <f t="shared" si="12"/>
        <v>17998.621000000006</v>
      </c>
      <c r="CZ78" s="14">
        <f t="shared" si="13"/>
        <v>8051.256</v>
      </c>
      <c r="DA78" s="14">
        <f t="shared" si="14"/>
        <v>827.2389999999997</v>
      </c>
      <c r="DB78" s="16">
        <f t="shared" si="15"/>
        <v>44.73262701625862</v>
      </c>
      <c r="DC78" s="16">
        <f t="shared" si="16"/>
        <v>4.596124336414436</v>
      </c>
      <c r="DD78" s="16">
        <f t="shared" si="17"/>
        <v>50.67124864732695</v>
      </c>
    </row>
    <row r="79" spans="1:108" ht="14.25">
      <c r="A79" s="11">
        <v>2026</v>
      </c>
      <c r="B79" s="8">
        <v>433.571</v>
      </c>
      <c r="C79" s="8">
        <v>427.727</v>
      </c>
      <c r="D79" s="8">
        <v>422.764</v>
      </c>
      <c r="E79" s="8">
        <v>418.587</v>
      </c>
      <c r="F79" s="8">
        <v>415.096</v>
      </c>
      <c r="G79" s="8">
        <v>412.189</v>
      </c>
      <c r="H79" s="8">
        <v>409.771</v>
      </c>
      <c r="I79" s="8">
        <v>407.74</v>
      </c>
      <c r="J79" s="8">
        <v>405.997</v>
      </c>
      <c r="K79" s="8">
        <v>404.445</v>
      </c>
      <c r="L79" s="8">
        <v>402.998</v>
      </c>
      <c r="M79" s="8">
        <v>401.576</v>
      </c>
      <c r="N79" s="8">
        <v>399.994</v>
      </c>
      <c r="O79" s="8">
        <v>398.121</v>
      </c>
      <c r="P79" s="8">
        <v>395.907</v>
      </c>
      <c r="Q79" s="8">
        <v>393.438</v>
      </c>
      <c r="R79" s="8">
        <v>390.706</v>
      </c>
      <c r="S79" s="8">
        <v>387.179</v>
      </c>
      <c r="T79" s="8">
        <v>382.6</v>
      </c>
      <c r="U79" s="8">
        <v>377.15</v>
      </c>
      <c r="V79" s="8">
        <v>371.431</v>
      </c>
      <c r="W79" s="8">
        <v>365.533</v>
      </c>
      <c r="X79" s="8">
        <v>358.516</v>
      </c>
      <c r="Y79" s="8">
        <v>350.034</v>
      </c>
      <c r="Z79" s="8">
        <v>340.611</v>
      </c>
      <c r="AA79" s="8">
        <v>331.092</v>
      </c>
      <c r="AB79" s="8">
        <v>321.289</v>
      </c>
      <c r="AC79" s="8">
        <v>312.165</v>
      </c>
      <c r="AD79" s="8">
        <v>304.275</v>
      </c>
      <c r="AE79" s="8">
        <v>297.225</v>
      </c>
      <c r="AF79" s="8">
        <v>289.957</v>
      </c>
      <c r="AG79" s="8">
        <v>282.567</v>
      </c>
      <c r="AH79" s="8">
        <v>275.641</v>
      </c>
      <c r="AI79" s="8">
        <v>269.324</v>
      </c>
      <c r="AJ79" s="8">
        <v>263.358</v>
      </c>
      <c r="AK79" s="8">
        <v>257.383</v>
      </c>
      <c r="AL79" s="8">
        <v>251.525</v>
      </c>
      <c r="AM79" s="8">
        <v>245.045</v>
      </c>
      <c r="AN79" s="8">
        <v>237.552</v>
      </c>
      <c r="AO79" s="8">
        <v>229.385</v>
      </c>
      <c r="AP79" s="8">
        <v>221.329</v>
      </c>
      <c r="AQ79" s="8">
        <v>213.291</v>
      </c>
      <c r="AR79" s="8">
        <v>205.146</v>
      </c>
      <c r="AS79" s="8">
        <v>196.939</v>
      </c>
      <c r="AT79" s="8">
        <v>188.726</v>
      </c>
      <c r="AU79" s="8">
        <v>180.545</v>
      </c>
      <c r="AV79" s="8">
        <v>172.394</v>
      </c>
      <c r="AW79" s="8">
        <v>164.555</v>
      </c>
      <c r="AX79" s="8">
        <v>157.178</v>
      </c>
      <c r="AY79" s="8">
        <v>150.174</v>
      </c>
      <c r="AZ79" s="8">
        <v>143.302</v>
      </c>
      <c r="BA79" s="8">
        <v>136.601</v>
      </c>
      <c r="BB79" s="8">
        <v>130.197</v>
      </c>
      <c r="BC79" s="8">
        <v>124.127</v>
      </c>
      <c r="BD79" s="8">
        <v>118.353</v>
      </c>
      <c r="BE79" s="8">
        <v>112.781</v>
      </c>
      <c r="BF79" s="8">
        <v>107.404</v>
      </c>
      <c r="BG79" s="8">
        <v>102.299</v>
      </c>
      <c r="BH79" s="8">
        <v>97.488</v>
      </c>
      <c r="BI79" s="8">
        <v>92.922</v>
      </c>
      <c r="BJ79" s="8">
        <v>88.521</v>
      </c>
      <c r="BK79" s="8">
        <v>84.301</v>
      </c>
      <c r="BL79" s="8">
        <v>80.157</v>
      </c>
      <c r="BM79" s="8">
        <v>76.029</v>
      </c>
      <c r="BN79" s="8">
        <v>71.955</v>
      </c>
      <c r="BO79" s="8">
        <v>68.045</v>
      </c>
      <c r="BP79" s="8">
        <v>64.298</v>
      </c>
      <c r="BQ79" s="8">
        <v>60.583</v>
      </c>
      <c r="BR79" s="8">
        <v>56.855</v>
      </c>
      <c r="BS79" s="8">
        <v>53.174</v>
      </c>
      <c r="BT79" s="8">
        <v>49.622</v>
      </c>
      <c r="BU79" s="8">
        <v>46.148</v>
      </c>
      <c r="BV79" s="8">
        <v>42.984</v>
      </c>
      <c r="BW79" s="8">
        <v>40.249</v>
      </c>
      <c r="BX79" s="8">
        <v>37.813</v>
      </c>
      <c r="BY79" s="8">
        <v>35.453</v>
      </c>
      <c r="BZ79" s="8">
        <v>33.22</v>
      </c>
      <c r="CA79" s="8">
        <v>30.949</v>
      </c>
      <c r="CB79" s="8">
        <v>28.535</v>
      </c>
      <c r="CC79" s="8">
        <v>26.061</v>
      </c>
      <c r="CD79" s="8">
        <v>23.724</v>
      </c>
      <c r="CE79" s="8">
        <v>21.495</v>
      </c>
      <c r="CF79" s="8">
        <v>19.343</v>
      </c>
      <c r="CG79" s="8">
        <v>17.278</v>
      </c>
      <c r="CH79" s="8">
        <v>15.306</v>
      </c>
      <c r="CI79" s="8">
        <v>13.431</v>
      </c>
      <c r="CJ79" s="8">
        <v>11.649</v>
      </c>
      <c r="CK79" s="8">
        <v>10.018</v>
      </c>
      <c r="CL79" s="8">
        <v>8.568</v>
      </c>
      <c r="CM79" s="8">
        <v>7.278</v>
      </c>
      <c r="CN79" s="8">
        <v>6.084</v>
      </c>
      <c r="CO79" s="8">
        <v>4.993</v>
      </c>
      <c r="CP79" s="8">
        <v>4.053</v>
      </c>
      <c r="CQ79" s="8">
        <v>3.28</v>
      </c>
      <c r="CR79" s="8">
        <v>2.65</v>
      </c>
      <c r="CS79" s="8">
        <v>2.106</v>
      </c>
      <c r="CT79" s="8">
        <v>1.65</v>
      </c>
      <c r="CU79" s="8">
        <v>1.277</v>
      </c>
      <c r="CV79" s="8">
        <v>0.974</v>
      </c>
      <c r="CW79" s="8">
        <v>0.737</v>
      </c>
      <c r="CX79" s="8">
        <v>1.961</v>
      </c>
      <c r="CY79" s="14">
        <f t="shared" si="12"/>
        <v>18310.021999999986</v>
      </c>
      <c r="CZ79" s="14">
        <f t="shared" si="13"/>
        <v>8087.556</v>
      </c>
      <c r="DA79" s="14">
        <f t="shared" si="14"/>
        <v>851.8440000000002</v>
      </c>
      <c r="DB79" s="16">
        <f t="shared" si="15"/>
        <v>44.170105311724946</v>
      </c>
      <c r="DC79" s="16">
        <f t="shared" si="16"/>
        <v>4.652337392057753</v>
      </c>
      <c r="DD79" s="16">
        <f t="shared" si="17"/>
        <v>51.1775572962173</v>
      </c>
    </row>
    <row r="80" spans="1:108" ht="14.25">
      <c r="A80" s="11">
        <v>2027</v>
      </c>
      <c r="B80" s="8">
        <v>434.948</v>
      </c>
      <c r="C80" s="8">
        <v>429.103</v>
      </c>
      <c r="D80" s="8">
        <v>424.114</v>
      </c>
      <c r="E80" s="8">
        <v>419.891</v>
      </c>
      <c r="F80" s="8">
        <v>416.34</v>
      </c>
      <c r="G80" s="8">
        <v>413.37</v>
      </c>
      <c r="H80" s="8">
        <v>410.891</v>
      </c>
      <c r="I80" s="8">
        <v>408.808</v>
      </c>
      <c r="J80" s="8">
        <v>407.032</v>
      </c>
      <c r="K80" s="8">
        <v>405.471</v>
      </c>
      <c r="L80" s="8">
        <v>404.043</v>
      </c>
      <c r="M80" s="8">
        <v>402.666</v>
      </c>
      <c r="N80" s="8">
        <v>401.199</v>
      </c>
      <c r="O80" s="8">
        <v>399.526</v>
      </c>
      <c r="P80" s="8">
        <v>397.59</v>
      </c>
      <c r="Q80" s="8">
        <v>395.419</v>
      </c>
      <c r="R80" s="8">
        <v>392.99</v>
      </c>
      <c r="S80" s="8">
        <v>389.896</v>
      </c>
      <c r="T80" s="8">
        <v>385.938</v>
      </c>
      <c r="U80" s="8">
        <v>381.218</v>
      </c>
      <c r="V80" s="8">
        <v>376.197</v>
      </c>
      <c r="W80" s="8">
        <v>370.964</v>
      </c>
      <c r="X80" s="8">
        <v>364.578</v>
      </c>
      <c r="Y80" s="8">
        <v>356.676</v>
      </c>
      <c r="Z80" s="8">
        <v>347.751</v>
      </c>
      <c r="AA80" s="8">
        <v>338.71</v>
      </c>
      <c r="AB80" s="8">
        <v>329.42</v>
      </c>
      <c r="AC80" s="8">
        <v>320.421</v>
      </c>
      <c r="AD80" s="8">
        <v>312.089</v>
      </c>
      <c r="AE80" s="8">
        <v>304.244</v>
      </c>
      <c r="AF80" s="8">
        <v>296.215</v>
      </c>
      <c r="AG80" s="8">
        <v>288.01</v>
      </c>
      <c r="AH80" s="8">
        <v>280.518</v>
      </c>
      <c r="AI80" s="8">
        <v>274.071</v>
      </c>
      <c r="AJ80" s="8">
        <v>268.272</v>
      </c>
      <c r="AK80" s="8">
        <v>262.398</v>
      </c>
      <c r="AL80" s="8">
        <v>256.617</v>
      </c>
      <c r="AM80" s="8">
        <v>250.351</v>
      </c>
      <c r="AN80" s="8">
        <v>243.254</v>
      </c>
      <c r="AO80" s="8">
        <v>235.58</v>
      </c>
      <c r="AP80" s="8">
        <v>228.016</v>
      </c>
      <c r="AQ80" s="8">
        <v>220.505</v>
      </c>
      <c r="AR80" s="8">
        <v>212.689</v>
      </c>
      <c r="AS80" s="8">
        <v>204.482</v>
      </c>
      <c r="AT80" s="8">
        <v>196.054</v>
      </c>
      <c r="AU80" s="8">
        <v>187.667</v>
      </c>
      <c r="AV80" s="8">
        <v>179.289</v>
      </c>
      <c r="AW80" s="8">
        <v>171.197</v>
      </c>
      <c r="AX80" s="8">
        <v>163.568</v>
      </c>
      <c r="AY80" s="8">
        <v>156.308</v>
      </c>
      <c r="AZ80" s="8">
        <v>149.145</v>
      </c>
      <c r="BA80" s="8">
        <v>142.126</v>
      </c>
      <c r="BB80" s="8">
        <v>135.415</v>
      </c>
      <c r="BC80" s="8">
        <v>129.066</v>
      </c>
      <c r="BD80" s="8">
        <v>123.032</v>
      </c>
      <c r="BE80" s="8">
        <v>117.196</v>
      </c>
      <c r="BF80" s="8">
        <v>111.556</v>
      </c>
      <c r="BG80" s="8">
        <v>106.204</v>
      </c>
      <c r="BH80" s="8">
        <v>101.16</v>
      </c>
      <c r="BI80" s="8">
        <v>96.377</v>
      </c>
      <c r="BJ80" s="8">
        <v>91.767</v>
      </c>
      <c r="BK80" s="8">
        <v>87.338</v>
      </c>
      <c r="BL80" s="8">
        <v>83.022</v>
      </c>
      <c r="BM80" s="8">
        <v>78.773</v>
      </c>
      <c r="BN80" s="8">
        <v>74.605</v>
      </c>
      <c r="BO80" s="8">
        <v>70.605</v>
      </c>
      <c r="BP80" s="8">
        <v>66.771</v>
      </c>
      <c r="BQ80" s="8">
        <v>62.952</v>
      </c>
      <c r="BR80" s="8">
        <v>59.088</v>
      </c>
      <c r="BS80" s="8">
        <v>55.246</v>
      </c>
      <c r="BT80" s="8">
        <v>51.546</v>
      </c>
      <c r="BU80" s="8">
        <v>47.937</v>
      </c>
      <c r="BV80" s="8">
        <v>44.6</v>
      </c>
      <c r="BW80" s="8">
        <v>41.627</v>
      </c>
      <c r="BX80" s="8">
        <v>38.922</v>
      </c>
      <c r="BY80" s="8">
        <v>36.303</v>
      </c>
      <c r="BZ80" s="8">
        <v>33.804</v>
      </c>
      <c r="CA80" s="8">
        <v>31.352</v>
      </c>
      <c r="CB80" s="8">
        <v>28.888</v>
      </c>
      <c r="CC80" s="8">
        <v>26.451</v>
      </c>
      <c r="CD80" s="8">
        <v>24.144</v>
      </c>
      <c r="CE80" s="8">
        <v>21.961</v>
      </c>
      <c r="CF80" s="8">
        <v>19.827</v>
      </c>
      <c r="CG80" s="8">
        <v>17.722</v>
      </c>
      <c r="CH80" s="8">
        <v>15.678</v>
      </c>
      <c r="CI80" s="8">
        <v>13.746</v>
      </c>
      <c r="CJ80" s="8">
        <v>11.914</v>
      </c>
      <c r="CK80" s="8">
        <v>10.24</v>
      </c>
      <c r="CL80" s="8">
        <v>8.759</v>
      </c>
      <c r="CM80" s="8">
        <v>7.443</v>
      </c>
      <c r="CN80" s="8">
        <v>6.228</v>
      </c>
      <c r="CO80" s="8">
        <v>5.115</v>
      </c>
      <c r="CP80" s="8">
        <v>4.154</v>
      </c>
      <c r="CQ80" s="8">
        <v>3.364</v>
      </c>
      <c r="CR80" s="8">
        <v>2.717</v>
      </c>
      <c r="CS80" s="8">
        <v>2.16</v>
      </c>
      <c r="CT80" s="8">
        <v>1.69</v>
      </c>
      <c r="CU80" s="8">
        <v>1.306</v>
      </c>
      <c r="CV80" s="8">
        <v>0.998</v>
      </c>
      <c r="CW80" s="8">
        <v>0.752</v>
      </c>
      <c r="CX80" s="8">
        <v>1.999</v>
      </c>
      <c r="CY80" s="14">
        <f t="shared" si="12"/>
        <v>18621.355</v>
      </c>
      <c r="CZ80" s="14">
        <f t="shared" si="13"/>
        <v>8120.4529999999995</v>
      </c>
      <c r="DA80" s="14">
        <f t="shared" si="14"/>
        <v>878.009</v>
      </c>
      <c r="DB80" s="16">
        <f t="shared" si="15"/>
        <v>43.60828199666458</v>
      </c>
      <c r="DC80" s="16">
        <f t="shared" si="16"/>
        <v>4.715065042259278</v>
      </c>
      <c r="DD80" s="16">
        <f t="shared" si="17"/>
        <v>51.676652961076144</v>
      </c>
    </row>
    <row r="81" spans="1:108" ht="14.25">
      <c r="A81" s="11">
        <v>2028</v>
      </c>
      <c r="B81" s="8">
        <v>436.343</v>
      </c>
      <c r="C81" s="8">
        <v>430.531</v>
      </c>
      <c r="D81" s="8">
        <v>425.538</v>
      </c>
      <c r="E81" s="8">
        <v>421.285</v>
      </c>
      <c r="F81" s="8">
        <v>417.681</v>
      </c>
      <c r="G81" s="8">
        <v>414.649</v>
      </c>
      <c r="H81" s="8">
        <v>412.098</v>
      </c>
      <c r="I81" s="8">
        <v>409.951</v>
      </c>
      <c r="J81" s="8">
        <v>408.117</v>
      </c>
      <c r="K81" s="8">
        <v>406.515</v>
      </c>
      <c r="L81" s="8">
        <v>405.071</v>
      </c>
      <c r="M81" s="8">
        <v>403.706</v>
      </c>
      <c r="N81" s="8">
        <v>402.297</v>
      </c>
      <c r="O81" s="8">
        <v>400.743</v>
      </c>
      <c r="P81" s="8">
        <v>398.986</v>
      </c>
      <c r="Q81" s="8">
        <v>397.028</v>
      </c>
      <c r="R81" s="8">
        <v>394.82</v>
      </c>
      <c r="S81" s="8">
        <v>392.088</v>
      </c>
      <c r="T81" s="8">
        <v>388.676</v>
      </c>
      <c r="U81" s="8">
        <v>384.627</v>
      </c>
      <c r="V81" s="8">
        <v>380.247</v>
      </c>
      <c r="W81" s="8">
        <v>375.612</v>
      </c>
      <c r="X81" s="8">
        <v>369.889</v>
      </c>
      <c r="Y81" s="8">
        <v>362.733</v>
      </c>
      <c r="Z81" s="8">
        <v>354.565</v>
      </c>
      <c r="AA81" s="8">
        <v>346.243</v>
      </c>
      <c r="AB81" s="8">
        <v>337.715</v>
      </c>
      <c r="AC81" s="8">
        <v>329.02</v>
      </c>
      <c r="AD81" s="8">
        <v>320.303</v>
      </c>
      <c r="AE81" s="8">
        <v>311.634</v>
      </c>
      <c r="AF81" s="8">
        <v>302.83</v>
      </c>
      <c r="AG81" s="8">
        <v>293.8</v>
      </c>
      <c r="AH81" s="8">
        <v>285.684</v>
      </c>
      <c r="AI81" s="8">
        <v>278.993</v>
      </c>
      <c r="AJ81" s="8">
        <v>273.207</v>
      </c>
      <c r="AK81" s="8">
        <v>267.285</v>
      </c>
      <c r="AL81" s="8">
        <v>261.413</v>
      </c>
      <c r="AM81" s="8">
        <v>255.264</v>
      </c>
      <c r="AN81" s="8">
        <v>248.561</v>
      </c>
      <c r="AO81" s="8">
        <v>241.459</v>
      </c>
      <c r="AP81" s="8">
        <v>234.453</v>
      </c>
      <c r="AQ81" s="8">
        <v>227.539</v>
      </c>
      <c r="AR81" s="8">
        <v>220.12</v>
      </c>
      <c r="AS81" s="8">
        <v>211.982</v>
      </c>
      <c r="AT81" s="8">
        <v>203.393</v>
      </c>
      <c r="AU81" s="8">
        <v>194.869</v>
      </c>
      <c r="AV81" s="8">
        <v>186.335</v>
      </c>
      <c r="AW81" s="8">
        <v>178.044</v>
      </c>
      <c r="AX81" s="8">
        <v>170.192</v>
      </c>
      <c r="AY81" s="8">
        <v>162.683</v>
      </c>
      <c r="AZ81" s="8">
        <v>155.238</v>
      </c>
      <c r="BA81" s="8">
        <v>147.903</v>
      </c>
      <c r="BB81" s="8">
        <v>140.887</v>
      </c>
      <c r="BC81" s="8">
        <v>134.258</v>
      </c>
      <c r="BD81" s="8">
        <v>127.963</v>
      </c>
      <c r="BE81" s="8">
        <v>121.858</v>
      </c>
      <c r="BF81" s="8">
        <v>115.948</v>
      </c>
      <c r="BG81" s="8">
        <v>110.332</v>
      </c>
      <c r="BH81" s="8">
        <v>105.035</v>
      </c>
      <c r="BI81" s="8">
        <v>100.009</v>
      </c>
      <c r="BJ81" s="8">
        <v>95.163</v>
      </c>
      <c r="BK81" s="8">
        <v>90.502</v>
      </c>
      <c r="BL81" s="8">
        <v>85.993</v>
      </c>
      <c r="BM81" s="8">
        <v>81.604</v>
      </c>
      <c r="BN81" s="8">
        <v>77.337</v>
      </c>
      <c r="BO81" s="8">
        <v>73.231</v>
      </c>
      <c r="BP81" s="8">
        <v>69.295</v>
      </c>
      <c r="BQ81" s="8">
        <v>65.376</v>
      </c>
      <c r="BR81" s="8">
        <v>61.403</v>
      </c>
      <c r="BS81" s="8">
        <v>57.445</v>
      </c>
      <c r="BT81" s="8">
        <v>53.636</v>
      </c>
      <c r="BU81" s="8">
        <v>49.94</v>
      </c>
      <c r="BV81" s="8">
        <v>46.446</v>
      </c>
      <c r="BW81" s="8">
        <v>43.213</v>
      </c>
      <c r="BX81" s="8">
        <v>40.187</v>
      </c>
      <c r="BY81" s="8">
        <v>37.265</v>
      </c>
      <c r="BZ81" s="8">
        <v>34.451</v>
      </c>
      <c r="CA81" s="8">
        <v>31.779</v>
      </c>
      <c r="CB81" s="8">
        <v>29.253</v>
      </c>
      <c r="CC81" s="8">
        <v>26.852</v>
      </c>
      <c r="CD81" s="8">
        <v>24.572</v>
      </c>
      <c r="CE81" s="8">
        <v>22.431</v>
      </c>
      <c r="CF81" s="8">
        <v>20.311</v>
      </c>
      <c r="CG81" s="8">
        <v>18.166</v>
      </c>
      <c r="CH81" s="8">
        <v>16.046</v>
      </c>
      <c r="CI81" s="8">
        <v>14.055</v>
      </c>
      <c r="CJ81" s="8">
        <v>12.176</v>
      </c>
      <c r="CK81" s="8">
        <v>10.459</v>
      </c>
      <c r="CL81" s="8">
        <v>8.947</v>
      </c>
      <c r="CM81" s="8">
        <v>7.611</v>
      </c>
      <c r="CN81" s="8">
        <v>6.372</v>
      </c>
      <c r="CO81" s="8">
        <v>5.234</v>
      </c>
      <c r="CP81" s="8">
        <v>4.255</v>
      </c>
      <c r="CQ81" s="8">
        <v>3.446</v>
      </c>
      <c r="CR81" s="8">
        <v>2.782</v>
      </c>
      <c r="CS81" s="8">
        <v>2.211</v>
      </c>
      <c r="CT81" s="8">
        <v>1.73</v>
      </c>
      <c r="CU81" s="8">
        <v>1.336</v>
      </c>
      <c r="CV81" s="8">
        <v>1.019</v>
      </c>
      <c r="CW81" s="8">
        <v>0.769</v>
      </c>
      <c r="CX81" s="8">
        <v>2.038</v>
      </c>
      <c r="CY81" s="14">
        <f t="shared" si="12"/>
        <v>18932.584999999992</v>
      </c>
      <c r="CZ81" s="14">
        <f t="shared" si="13"/>
        <v>8150.750000000002</v>
      </c>
      <c r="DA81" s="14">
        <f t="shared" si="14"/>
        <v>905.7380000000003</v>
      </c>
      <c r="DB81" s="16">
        <f t="shared" si="15"/>
        <v>43.05143750840155</v>
      </c>
      <c r="DC81" s="16">
        <f t="shared" si="16"/>
        <v>4.784016551358416</v>
      </c>
      <c r="DD81" s="16">
        <f t="shared" si="17"/>
        <v>52.16454594024003</v>
      </c>
    </row>
    <row r="82" spans="1:108" ht="14.25">
      <c r="A82" s="11">
        <v>2029</v>
      </c>
      <c r="B82" s="8">
        <v>437.678</v>
      </c>
      <c r="C82" s="8">
        <v>431.949</v>
      </c>
      <c r="D82" s="8">
        <v>426.997</v>
      </c>
      <c r="E82" s="8">
        <v>422.74</v>
      </c>
      <c r="F82" s="8">
        <v>419.109</v>
      </c>
      <c r="G82" s="8">
        <v>416.021</v>
      </c>
      <c r="H82" s="8">
        <v>413.405</v>
      </c>
      <c r="I82" s="8">
        <v>411.182</v>
      </c>
      <c r="J82" s="8">
        <v>409.278</v>
      </c>
      <c r="K82" s="8">
        <v>407.614</v>
      </c>
      <c r="L82" s="8">
        <v>406.123</v>
      </c>
      <c r="M82" s="8">
        <v>404.736</v>
      </c>
      <c r="N82" s="8">
        <v>403.339</v>
      </c>
      <c r="O82" s="8">
        <v>401.848</v>
      </c>
      <c r="P82" s="8">
        <v>400.203</v>
      </c>
      <c r="Q82" s="8">
        <v>398.388</v>
      </c>
      <c r="R82" s="8">
        <v>396.35</v>
      </c>
      <c r="S82" s="8">
        <v>393.912</v>
      </c>
      <c r="T82" s="8">
        <v>390.971</v>
      </c>
      <c r="U82" s="8">
        <v>387.513</v>
      </c>
      <c r="V82" s="8">
        <v>383.704</v>
      </c>
      <c r="W82" s="8">
        <v>379.603</v>
      </c>
      <c r="X82" s="8">
        <v>374.521</v>
      </c>
      <c r="Y82" s="8">
        <v>368.16</v>
      </c>
      <c r="Z82" s="8">
        <v>360.84</v>
      </c>
      <c r="AA82" s="8">
        <v>353.328</v>
      </c>
      <c r="AB82" s="8">
        <v>345.642</v>
      </c>
      <c r="AC82" s="8">
        <v>337.372</v>
      </c>
      <c r="AD82" s="8">
        <v>328.44</v>
      </c>
      <c r="AE82" s="8">
        <v>319.142</v>
      </c>
      <c r="AF82" s="8">
        <v>309.751</v>
      </c>
      <c r="AG82" s="8">
        <v>300.1</v>
      </c>
      <c r="AH82" s="8">
        <v>291.455</v>
      </c>
      <c r="AI82" s="8">
        <v>284.442</v>
      </c>
      <c r="AJ82" s="8">
        <v>278.486</v>
      </c>
      <c r="AK82" s="8">
        <v>272.347</v>
      </c>
      <c r="AL82" s="8">
        <v>266.204</v>
      </c>
      <c r="AM82" s="8">
        <v>260.024</v>
      </c>
      <c r="AN82" s="8">
        <v>253.636</v>
      </c>
      <c r="AO82" s="8">
        <v>247.063</v>
      </c>
      <c r="AP82" s="8">
        <v>240.567</v>
      </c>
      <c r="AQ82" s="8">
        <v>234.191</v>
      </c>
      <c r="AR82" s="8">
        <v>227.168</v>
      </c>
      <c r="AS82" s="8">
        <v>219.171</v>
      </c>
      <c r="AT82" s="8">
        <v>210.551</v>
      </c>
      <c r="AU82" s="8">
        <v>202.016</v>
      </c>
      <c r="AV82" s="8">
        <v>193.457</v>
      </c>
      <c r="AW82" s="8">
        <v>185.074</v>
      </c>
      <c r="AX82" s="8">
        <v>177.042</v>
      </c>
      <c r="AY82" s="8">
        <v>169.294</v>
      </c>
      <c r="AZ82" s="8">
        <v>161.579</v>
      </c>
      <c r="BA82" s="8">
        <v>153.946</v>
      </c>
      <c r="BB82" s="8">
        <v>146.632</v>
      </c>
      <c r="BC82" s="8">
        <v>139.724</v>
      </c>
      <c r="BD82" s="8">
        <v>133.163</v>
      </c>
      <c r="BE82" s="8">
        <v>126.778</v>
      </c>
      <c r="BF82" s="8">
        <v>120.586</v>
      </c>
      <c r="BG82" s="8">
        <v>114.69</v>
      </c>
      <c r="BH82" s="8">
        <v>109.125</v>
      </c>
      <c r="BI82" s="8">
        <v>103.842</v>
      </c>
      <c r="BJ82" s="8">
        <v>98.745</v>
      </c>
      <c r="BK82" s="8">
        <v>93.837</v>
      </c>
      <c r="BL82" s="8">
        <v>89.116</v>
      </c>
      <c r="BM82" s="8">
        <v>84.57</v>
      </c>
      <c r="BN82" s="8">
        <v>80.178</v>
      </c>
      <c r="BO82" s="8">
        <v>75.947</v>
      </c>
      <c r="BP82" s="8">
        <v>71.89</v>
      </c>
      <c r="BQ82" s="8">
        <v>67.858</v>
      </c>
      <c r="BR82" s="8">
        <v>63.782</v>
      </c>
      <c r="BS82" s="8">
        <v>59.726</v>
      </c>
      <c r="BT82" s="8">
        <v>55.824</v>
      </c>
      <c r="BU82" s="8">
        <v>52.053</v>
      </c>
      <c r="BV82" s="8">
        <v>48.419</v>
      </c>
      <c r="BW82" s="8">
        <v>44.931</v>
      </c>
      <c r="BX82" s="8">
        <v>41.591</v>
      </c>
      <c r="BY82" s="8">
        <v>38.37</v>
      </c>
      <c r="BZ82" s="8">
        <v>35.25</v>
      </c>
      <c r="CA82" s="8">
        <v>32.354</v>
      </c>
      <c r="CB82" s="8">
        <v>29.735</v>
      </c>
      <c r="CC82" s="8">
        <v>27.329</v>
      </c>
      <c r="CD82" s="8">
        <v>25.038</v>
      </c>
      <c r="CE82" s="8">
        <v>22.893</v>
      </c>
      <c r="CF82" s="8">
        <v>20.762</v>
      </c>
      <c r="CG82" s="8">
        <v>18.571</v>
      </c>
      <c r="CH82" s="8">
        <v>16.388</v>
      </c>
      <c r="CI82" s="8">
        <v>14.353</v>
      </c>
      <c r="CJ82" s="8">
        <v>12.435</v>
      </c>
      <c r="CK82" s="8">
        <v>10.685</v>
      </c>
      <c r="CL82" s="8">
        <v>9.142</v>
      </c>
      <c r="CM82" s="8">
        <v>7.776</v>
      </c>
      <c r="CN82" s="8">
        <v>6.512</v>
      </c>
      <c r="CO82" s="8">
        <v>5.352</v>
      </c>
      <c r="CP82" s="8">
        <v>4.352</v>
      </c>
      <c r="CQ82" s="8">
        <v>3.526</v>
      </c>
      <c r="CR82" s="8">
        <v>2.847</v>
      </c>
      <c r="CS82" s="8">
        <v>2.262</v>
      </c>
      <c r="CT82" s="8">
        <v>1.769</v>
      </c>
      <c r="CU82" s="8">
        <v>1.366</v>
      </c>
      <c r="CV82" s="8">
        <v>1.041</v>
      </c>
      <c r="CW82" s="8">
        <v>0.784</v>
      </c>
      <c r="CX82" s="8">
        <v>2.077</v>
      </c>
      <c r="CY82" s="14">
        <f t="shared" si="12"/>
        <v>19243.648000000005</v>
      </c>
      <c r="CZ82" s="14">
        <f t="shared" si="13"/>
        <v>8179.356000000001</v>
      </c>
      <c r="DA82" s="14">
        <f t="shared" si="14"/>
        <v>934.9899999999997</v>
      </c>
      <c r="DB82" s="16">
        <f t="shared" si="15"/>
        <v>42.50418631644062</v>
      </c>
      <c r="DC82" s="16">
        <f t="shared" si="16"/>
        <v>4.858694151961205</v>
      </c>
      <c r="DD82" s="16">
        <f t="shared" si="17"/>
        <v>52.63711953159818</v>
      </c>
    </row>
    <row r="83" spans="1:108" ht="14.25">
      <c r="A83" s="11">
        <v>2030</v>
      </c>
      <c r="B83" s="8">
        <v>438.889</v>
      </c>
      <c r="C83" s="8">
        <v>433.31</v>
      </c>
      <c r="D83" s="8">
        <v>428.446</v>
      </c>
      <c r="E83" s="8">
        <v>424.232</v>
      </c>
      <c r="F83" s="8">
        <v>420.6</v>
      </c>
      <c r="G83" s="8">
        <v>417.48</v>
      </c>
      <c r="H83" s="8">
        <v>414.807</v>
      </c>
      <c r="I83" s="8">
        <v>412.512</v>
      </c>
      <c r="J83" s="8">
        <v>410.53</v>
      </c>
      <c r="K83" s="8">
        <v>408.789</v>
      </c>
      <c r="L83" s="8">
        <v>407.23</v>
      </c>
      <c r="M83" s="8">
        <v>405.79</v>
      </c>
      <c r="N83" s="8">
        <v>404.375</v>
      </c>
      <c r="O83" s="8">
        <v>402.903</v>
      </c>
      <c r="P83" s="8">
        <v>401.329</v>
      </c>
      <c r="Q83" s="8">
        <v>399.616</v>
      </c>
      <c r="R83" s="8">
        <v>397.699</v>
      </c>
      <c r="S83" s="8">
        <v>395.5</v>
      </c>
      <c r="T83" s="8">
        <v>392.946</v>
      </c>
      <c r="U83" s="8">
        <v>389.987</v>
      </c>
      <c r="V83" s="8">
        <v>386.674</v>
      </c>
      <c r="W83" s="8">
        <v>383.041</v>
      </c>
      <c r="X83" s="8">
        <v>378.544</v>
      </c>
      <c r="Y83" s="8">
        <v>372.929</v>
      </c>
      <c r="Z83" s="8">
        <v>366.43</v>
      </c>
      <c r="AA83" s="8">
        <v>359.698</v>
      </c>
      <c r="AB83" s="8">
        <v>352.808</v>
      </c>
      <c r="AC83" s="8">
        <v>345.03</v>
      </c>
      <c r="AD83" s="8">
        <v>336.135</v>
      </c>
      <c r="AE83" s="8">
        <v>326.558</v>
      </c>
      <c r="AF83" s="8">
        <v>316.912</v>
      </c>
      <c r="AG83" s="8">
        <v>306.991</v>
      </c>
      <c r="AH83" s="8">
        <v>298.022</v>
      </c>
      <c r="AI83" s="8">
        <v>290.645</v>
      </c>
      <c r="AJ83" s="8">
        <v>284.327</v>
      </c>
      <c r="AK83" s="8">
        <v>277.8</v>
      </c>
      <c r="AL83" s="8">
        <v>271.217</v>
      </c>
      <c r="AM83" s="8">
        <v>264.835</v>
      </c>
      <c r="AN83" s="8">
        <v>258.616</v>
      </c>
      <c r="AO83" s="8">
        <v>252.449</v>
      </c>
      <c r="AP83" s="8">
        <v>246.327</v>
      </c>
      <c r="AQ83" s="8">
        <v>240.334</v>
      </c>
      <c r="AR83" s="8">
        <v>233.643</v>
      </c>
      <c r="AS83" s="8">
        <v>225.867</v>
      </c>
      <c r="AT83" s="8">
        <v>217.383</v>
      </c>
      <c r="AU83" s="8">
        <v>208.996</v>
      </c>
      <c r="AV83" s="8">
        <v>200.591</v>
      </c>
      <c r="AW83" s="8">
        <v>192.247</v>
      </c>
      <c r="AX83" s="8">
        <v>184.098</v>
      </c>
      <c r="AY83" s="8">
        <v>176.118</v>
      </c>
      <c r="AZ83" s="8">
        <v>168.158</v>
      </c>
      <c r="BA83" s="8">
        <v>160.254</v>
      </c>
      <c r="BB83" s="8">
        <v>152.653</v>
      </c>
      <c r="BC83" s="8">
        <v>145.472</v>
      </c>
      <c r="BD83" s="8">
        <v>138.642</v>
      </c>
      <c r="BE83" s="8">
        <v>131.966</v>
      </c>
      <c r="BF83" s="8">
        <v>125.469</v>
      </c>
      <c r="BG83" s="8">
        <v>119.281</v>
      </c>
      <c r="BH83" s="8">
        <v>113.439</v>
      </c>
      <c r="BI83" s="8">
        <v>107.896</v>
      </c>
      <c r="BJ83" s="8">
        <v>102.542</v>
      </c>
      <c r="BK83" s="8">
        <v>97.378</v>
      </c>
      <c r="BL83" s="8">
        <v>92.431</v>
      </c>
      <c r="BM83" s="8">
        <v>87.701</v>
      </c>
      <c r="BN83" s="8">
        <v>83.158</v>
      </c>
      <c r="BO83" s="8">
        <v>78.778</v>
      </c>
      <c r="BP83" s="8">
        <v>74.569</v>
      </c>
      <c r="BQ83" s="8">
        <v>70.406</v>
      </c>
      <c r="BR83" s="8">
        <v>66.219</v>
      </c>
      <c r="BS83" s="8">
        <v>62.058</v>
      </c>
      <c r="BT83" s="8">
        <v>58.058</v>
      </c>
      <c r="BU83" s="8">
        <v>54.207</v>
      </c>
      <c r="BV83" s="8">
        <v>50.437</v>
      </c>
      <c r="BW83" s="8">
        <v>46.729</v>
      </c>
      <c r="BX83" s="8">
        <v>43.119</v>
      </c>
      <c r="BY83" s="8">
        <v>39.642</v>
      </c>
      <c r="BZ83" s="8">
        <v>36.264</v>
      </c>
      <c r="CA83" s="8">
        <v>33.159</v>
      </c>
      <c r="CB83" s="8">
        <v>30.412</v>
      </c>
      <c r="CC83" s="8">
        <v>27.93</v>
      </c>
      <c r="CD83" s="8">
        <v>25.561</v>
      </c>
      <c r="CE83" s="8">
        <v>23.348</v>
      </c>
      <c r="CF83" s="8">
        <v>21.159</v>
      </c>
      <c r="CG83" s="8">
        <v>18.917</v>
      </c>
      <c r="CH83" s="8">
        <v>16.696</v>
      </c>
      <c r="CI83" s="8">
        <v>14.63</v>
      </c>
      <c r="CJ83" s="8">
        <v>12.693</v>
      </c>
      <c r="CK83" s="8">
        <v>10.922</v>
      </c>
      <c r="CL83" s="8">
        <v>9.347</v>
      </c>
      <c r="CM83" s="8">
        <v>7.947</v>
      </c>
      <c r="CN83" s="8">
        <v>6.655</v>
      </c>
      <c r="CO83" s="8">
        <v>5.468</v>
      </c>
      <c r="CP83" s="8">
        <v>4.445</v>
      </c>
      <c r="CQ83" s="8">
        <v>3.602</v>
      </c>
      <c r="CR83" s="8">
        <v>2.907</v>
      </c>
      <c r="CS83" s="8">
        <v>2.31</v>
      </c>
      <c r="CT83" s="8">
        <v>1.807</v>
      </c>
      <c r="CU83" s="8">
        <v>1.395</v>
      </c>
      <c r="CV83" s="8">
        <v>1.063</v>
      </c>
      <c r="CW83" s="8">
        <v>0.801</v>
      </c>
      <c r="CX83" s="8">
        <v>2.114</v>
      </c>
      <c r="CY83" s="14">
        <f t="shared" si="12"/>
        <v>19554.449000000008</v>
      </c>
      <c r="CZ83" s="14">
        <f t="shared" si="13"/>
        <v>8206.97</v>
      </c>
      <c r="DA83" s="14">
        <f t="shared" si="14"/>
        <v>965.7740000000001</v>
      </c>
      <c r="DB83" s="16">
        <f t="shared" si="15"/>
        <v>41.969835099930435</v>
      </c>
      <c r="DC83" s="16">
        <f t="shared" si="16"/>
        <v>4.9388965140362675</v>
      </c>
      <c r="DD83" s="16">
        <f t="shared" si="17"/>
        <v>53.0912683860333</v>
      </c>
    </row>
    <row r="84" spans="1:108" ht="14.25">
      <c r="A84" s="11">
        <v>2031</v>
      </c>
      <c r="B84" s="8">
        <v>439.959</v>
      </c>
      <c r="C84" s="8">
        <v>434.593</v>
      </c>
      <c r="D84" s="8">
        <v>429.877</v>
      </c>
      <c r="E84" s="8">
        <v>425.747</v>
      </c>
      <c r="F84" s="8">
        <v>422.149</v>
      </c>
      <c r="G84" s="8">
        <v>419.022</v>
      </c>
      <c r="H84" s="8">
        <v>416.309</v>
      </c>
      <c r="I84" s="8">
        <v>413.949</v>
      </c>
      <c r="J84" s="8">
        <v>411.887</v>
      </c>
      <c r="K84" s="8">
        <v>410.061</v>
      </c>
      <c r="L84" s="8">
        <v>408.416</v>
      </c>
      <c r="M84" s="8">
        <v>406.898</v>
      </c>
      <c r="N84" s="8">
        <v>405.432</v>
      </c>
      <c r="O84" s="8">
        <v>403.95</v>
      </c>
      <c r="P84" s="8">
        <v>402.408</v>
      </c>
      <c r="Q84" s="8">
        <v>400.754</v>
      </c>
      <c r="R84" s="8">
        <v>398.926</v>
      </c>
      <c r="S84" s="8">
        <v>396.902</v>
      </c>
      <c r="T84" s="8">
        <v>394.646</v>
      </c>
      <c r="U84" s="8">
        <v>392.077</v>
      </c>
      <c r="V84" s="8">
        <v>389.163</v>
      </c>
      <c r="W84" s="8">
        <v>385.919</v>
      </c>
      <c r="X84" s="8">
        <v>381.934</v>
      </c>
      <c r="Y84" s="8">
        <v>376.994</v>
      </c>
      <c r="Z84" s="8">
        <v>371.258</v>
      </c>
      <c r="AA84" s="8">
        <v>365.253</v>
      </c>
      <c r="AB84" s="8">
        <v>359.08</v>
      </c>
      <c r="AC84" s="8">
        <v>351.865</v>
      </c>
      <c r="AD84" s="8">
        <v>343.288</v>
      </c>
      <c r="AE84" s="8">
        <v>333.848</v>
      </c>
      <c r="AF84" s="8">
        <v>324.332</v>
      </c>
      <c r="AG84" s="8">
        <v>314.557</v>
      </c>
      <c r="AH84" s="8">
        <v>305.499</v>
      </c>
      <c r="AI84" s="8">
        <v>297.717</v>
      </c>
      <c r="AJ84" s="8">
        <v>290.801</v>
      </c>
      <c r="AK84" s="8">
        <v>283.684</v>
      </c>
      <c r="AL84" s="8">
        <v>276.46</v>
      </c>
      <c r="AM84" s="8">
        <v>269.677</v>
      </c>
      <c r="AN84" s="8">
        <v>263.468</v>
      </c>
      <c r="AO84" s="8">
        <v>257.576</v>
      </c>
      <c r="AP84" s="8">
        <v>251.681</v>
      </c>
      <c r="AQ84" s="8">
        <v>245.906</v>
      </c>
      <c r="AR84" s="8">
        <v>239.482</v>
      </c>
      <c r="AS84" s="8">
        <v>232.016</v>
      </c>
      <c r="AT84" s="8">
        <v>223.856</v>
      </c>
      <c r="AU84" s="8">
        <v>215.797</v>
      </c>
      <c r="AV84" s="8">
        <v>207.741</v>
      </c>
      <c r="AW84" s="8">
        <v>199.585</v>
      </c>
      <c r="AX84" s="8">
        <v>191.374</v>
      </c>
      <c r="AY84" s="8">
        <v>183.162</v>
      </c>
      <c r="AZ84" s="8">
        <v>174.972</v>
      </c>
      <c r="BA84" s="8">
        <v>166.806</v>
      </c>
      <c r="BB84" s="8">
        <v>158.931</v>
      </c>
      <c r="BC84" s="8">
        <v>151.48</v>
      </c>
      <c r="BD84" s="8">
        <v>144.38</v>
      </c>
      <c r="BE84" s="8">
        <v>137.408</v>
      </c>
      <c r="BF84" s="8">
        <v>130.594</v>
      </c>
      <c r="BG84" s="8">
        <v>124.099</v>
      </c>
      <c r="BH84" s="8">
        <v>117.978</v>
      </c>
      <c r="BI84" s="8">
        <v>112.176</v>
      </c>
      <c r="BJ84" s="8">
        <v>106.562</v>
      </c>
      <c r="BK84" s="8">
        <v>101.136</v>
      </c>
      <c r="BL84" s="8">
        <v>95.952</v>
      </c>
      <c r="BM84" s="8">
        <v>91.015</v>
      </c>
      <c r="BN84" s="8">
        <v>86.282</v>
      </c>
      <c r="BO84" s="8">
        <v>81.721</v>
      </c>
      <c r="BP84" s="8">
        <v>77.335</v>
      </c>
      <c r="BQ84" s="8">
        <v>73.015</v>
      </c>
      <c r="BR84" s="8">
        <v>68.702</v>
      </c>
      <c r="BS84" s="8">
        <v>64.434</v>
      </c>
      <c r="BT84" s="8">
        <v>60.329</v>
      </c>
      <c r="BU84" s="8">
        <v>56.387</v>
      </c>
      <c r="BV84" s="8">
        <v>52.49</v>
      </c>
      <c r="BW84" s="8">
        <v>48.599</v>
      </c>
      <c r="BX84" s="8">
        <v>44.777</v>
      </c>
      <c r="BY84" s="8">
        <v>41.096</v>
      </c>
      <c r="BZ84" s="8">
        <v>37.522</v>
      </c>
      <c r="CA84" s="8">
        <v>34.233</v>
      </c>
      <c r="CB84" s="8">
        <v>31.31</v>
      </c>
      <c r="CC84" s="8">
        <v>28.673</v>
      </c>
      <c r="CD84" s="8">
        <v>26.152</v>
      </c>
      <c r="CE84" s="8">
        <v>23.784</v>
      </c>
      <c r="CF84" s="8">
        <v>21.486</v>
      </c>
      <c r="CG84" s="8">
        <v>19.195</v>
      </c>
      <c r="CH84" s="8">
        <v>16.959</v>
      </c>
      <c r="CI84" s="8">
        <v>14.887</v>
      </c>
      <c r="CJ84" s="8">
        <v>12.954</v>
      </c>
      <c r="CK84" s="8">
        <v>11.178</v>
      </c>
      <c r="CL84" s="8">
        <v>9.571</v>
      </c>
      <c r="CM84" s="8">
        <v>8.126</v>
      </c>
      <c r="CN84" s="8">
        <v>6.797</v>
      </c>
      <c r="CO84" s="8">
        <v>5.582</v>
      </c>
      <c r="CP84" s="8">
        <v>4.534</v>
      </c>
      <c r="CQ84" s="8">
        <v>3.673</v>
      </c>
      <c r="CR84" s="8">
        <v>2.966</v>
      </c>
      <c r="CS84" s="8">
        <v>2.358</v>
      </c>
      <c r="CT84" s="8">
        <v>1.844</v>
      </c>
      <c r="CU84" s="8">
        <v>1.424</v>
      </c>
      <c r="CV84" s="8">
        <v>1.085</v>
      </c>
      <c r="CW84" s="8">
        <v>0.816</v>
      </c>
      <c r="CX84" s="8">
        <v>2.151</v>
      </c>
      <c r="CY84" s="14">
        <f t="shared" si="12"/>
        <v>19864.851000000002</v>
      </c>
      <c r="CZ84" s="14">
        <f t="shared" si="13"/>
        <v>8233.962000000001</v>
      </c>
      <c r="DA84" s="14">
        <f t="shared" si="14"/>
        <v>998.145</v>
      </c>
      <c r="DB84" s="16">
        <f t="shared" si="15"/>
        <v>41.449905665036205</v>
      </c>
      <c r="DC84" s="16">
        <f t="shared" si="16"/>
        <v>5.024679017224946</v>
      </c>
      <c r="DD84" s="16">
        <f t="shared" si="17"/>
        <v>53.52541531773885</v>
      </c>
    </row>
    <row r="85" spans="1:108" ht="14.25">
      <c r="A85" s="11">
        <v>2032</v>
      </c>
      <c r="B85" s="8">
        <v>440.876</v>
      </c>
      <c r="C85" s="8">
        <v>435.783</v>
      </c>
      <c r="D85" s="8">
        <v>431.264</v>
      </c>
      <c r="E85" s="8">
        <v>427.265</v>
      </c>
      <c r="F85" s="8">
        <v>423.736</v>
      </c>
      <c r="G85" s="8">
        <v>420.631</v>
      </c>
      <c r="H85" s="8">
        <v>417.896</v>
      </c>
      <c r="I85" s="8">
        <v>415.486</v>
      </c>
      <c r="J85" s="8">
        <v>413.347</v>
      </c>
      <c r="K85" s="8">
        <v>411.434</v>
      </c>
      <c r="L85" s="8">
        <v>409.692</v>
      </c>
      <c r="M85" s="8">
        <v>408.08</v>
      </c>
      <c r="N85" s="8">
        <v>406.537</v>
      </c>
      <c r="O85" s="8">
        <v>405.015</v>
      </c>
      <c r="P85" s="8">
        <v>403.465</v>
      </c>
      <c r="Q85" s="8">
        <v>401.831</v>
      </c>
      <c r="R85" s="8">
        <v>400.049</v>
      </c>
      <c r="S85" s="8">
        <v>398.14</v>
      </c>
      <c r="T85" s="8">
        <v>396.085</v>
      </c>
      <c r="U85" s="8">
        <v>393.79</v>
      </c>
      <c r="V85" s="8">
        <v>391.173</v>
      </c>
      <c r="W85" s="8">
        <v>388.233</v>
      </c>
      <c r="X85" s="8">
        <v>384.682</v>
      </c>
      <c r="Y85" s="8">
        <v>380.361</v>
      </c>
      <c r="Z85" s="8">
        <v>375.35</v>
      </c>
      <c r="AA85" s="8">
        <v>370.04</v>
      </c>
      <c r="AB85" s="8">
        <v>364.529</v>
      </c>
      <c r="AC85" s="8">
        <v>357.943</v>
      </c>
      <c r="AD85" s="8">
        <v>349.936</v>
      </c>
      <c r="AE85" s="8">
        <v>340.99</v>
      </c>
      <c r="AF85" s="8">
        <v>331.944</v>
      </c>
      <c r="AG85" s="8">
        <v>322.673</v>
      </c>
      <c r="AH85" s="8">
        <v>313.736</v>
      </c>
      <c r="AI85" s="8">
        <v>305.516</v>
      </c>
      <c r="AJ85" s="8">
        <v>297.811</v>
      </c>
      <c r="AK85" s="8">
        <v>289.938</v>
      </c>
      <c r="AL85" s="8">
        <v>281.903</v>
      </c>
      <c r="AM85" s="8">
        <v>274.559</v>
      </c>
      <c r="AN85" s="8">
        <v>268.217</v>
      </c>
      <c r="AO85" s="8">
        <v>262.488</v>
      </c>
      <c r="AP85" s="8">
        <v>256.693</v>
      </c>
      <c r="AQ85" s="8">
        <v>250.988</v>
      </c>
      <c r="AR85" s="8">
        <v>244.772</v>
      </c>
      <c r="AS85" s="8">
        <v>237.688</v>
      </c>
      <c r="AT85" s="8">
        <v>230.002</v>
      </c>
      <c r="AU85" s="8">
        <v>222.419</v>
      </c>
      <c r="AV85" s="8">
        <v>214.874</v>
      </c>
      <c r="AW85" s="8">
        <v>207.029</v>
      </c>
      <c r="AX85" s="8">
        <v>198.808</v>
      </c>
      <c r="AY85" s="8">
        <v>190.373</v>
      </c>
      <c r="AZ85" s="8">
        <v>181.969</v>
      </c>
      <c r="BA85" s="8">
        <v>173.568</v>
      </c>
      <c r="BB85" s="8">
        <v>165.431</v>
      </c>
      <c r="BC85" s="8">
        <v>157.722</v>
      </c>
      <c r="BD85" s="8">
        <v>150.361</v>
      </c>
      <c r="BE85" s="8">
        <v>143.092</v>
      </c>
      <c r="BF85" s="8">
        <v>135.955</v>
      </c>
      <c r="BG85" s="8">
        <v>129.15</v>
      </c>
      <c r="BH85" s="8">
        <v>122.748</v>
      </c>
      <c r="BI85" s="8">
        <v>116.683</v>
      </c>
      <c r="BJ85" s="8">
        <v>110.804</v>
      </c>
      <c r="BK85" s="8">
        <v>105.115</v>
      </c>
      <c r="BL85" s="8">
        <v>99.681</v>
      </c>
      <c r="BM85" s="8">
        <v>94.508</v>
      </c>
      <c r="BN85" s="8">
        <v>89.558</v>
      </c>
      <c r="BO85" s="8">
        <v>84.784</v>
      </c>
      <c r="BP85" s="8">
        <v>80.188</v>
      </c>
      <c r="BQ85" s="8">
        <v>75.688</v>
      </c>
      <c r="BR85" s="8">
        <v>71.241</v>
      </c>
      <c r="BS85" s="8">
        <v>66.866</v>
      </c>
      <c r="BT85" s="8">
        <v>62.655</v>
      </c>
      <c r="BU85" s="8">
        <v>58.613</v>
      </c>
      <c r="BV85" s="8">
        <v>54.598</v>
      </c>
      <c r="BW85" s="8">
        <v>50.56</v>
      </c>
      <c r="BX85" s="8">
        <v>46.565</v>
      </c>
      <c r="BY85" s="8">
        <v>42.723</v>
      </c>
      <c r="BZ85" s="8">
        <v>39.006</v>
      </c>
      <c r="CA85" s="8">
        <v>35.542</v>
      </c>
      <c r="CB85" s="8">
        <v>32.411</v>
      </c>
      <c r="CC85" s="8">
        <v>29.548</v>
      </c>
      <c r="CD85" s="8">
        <v>26.809</v>
      </c>
      <c r="CE85" s="8">
        <v>24.222</v>
      </c>
      <c r="CF85" s="8">
        <v>21.768</v>
      </c>
      <c r="CG85" s="8">
        <v>19.421</v>
      </c>
      <c r="CH85" s="8">
        <v>17.196</v>
      </c>
      <c r="CI85" s="8">
        <v>15.132</v>
      </c>
      <c r="CJ85" s="8">
        <v>13.221</v>
      </c>
      <c r="CK85" s="8">
        <v>11.449</v>
      </c>
      <c r="CL85" s="8">
        <v>9.811</v>
      </c>
      <c r="CM85" s="8">
        <v>8.311</v>
      </c>
      <c r="CN85" s="8">
        <v>6.943</v>
      </c>
      <c r="CO85" s="8">
        <v>5.693</v>
      </c>
      <c r="CP85" s="8">
        <v>4.618</v>
      </c>
      <c r="CQ85" s="8">
        <v>3.739</v>
      </c>
      <c r="CR85" s="8">
        <v>3.023</v>
      </c>
      <c r="CS85" s="8">
        <v>2.404</v>
      </c>
      <c r="CT85" s="8">
        <v>1.88</v>
      </c>
      <c r="CU85" s="8">
        <v>1.452</v>
      </c>
      <c r="CV85" s="8">
        <v>1.107</v>
      </c>
      <c r="CW85" s="8">
        <v>0.832</v>
      </c>
      <c r="CX85" s="8">
        <v>2.186</v>
      </c>
      <c r="CY85" s="14">
        <f t="shared" si="12"/>
        <v>20174.620000000028</v>
      </c>
      <c r="CZ85" s="14">
        <f t="shared" si="13"/>
        <v>8260.402000000002</v>
      </c>
      <c r="DA85" s="14">
        <f t="shared" si="14"/>
        <v>1032.2050000000004</v>
      </c>
      <c r="DB85" s="16">
        <f t="shared" si="15"/>
        <v>40.944523366487154</v>
      </c>
      <c r="DC85" s="16">
        <f t="shared" si="16"/>
        <v>5.1163541122459755</v>
      </c>
      <c r="DD85" s="16">
        <f t="shared" si="17"/>
        <v>53.93912252126687</v>
      </c>
    </row>
    <row r="86" spans="1:108" ht="14.25">
      <c r="A86" s="11">
        <v>2033</v>
      </c>
      <c r="B86" s="8">
        <v>441.592</v>
      </c>
      <c r="C86" s="8">
        <v>436.827</v>
      </c>
      <c r="D86" s="8">
        <v>432.554</v>
      </c>
      <c r="E86" s="8">
        <v>428.728</v>
      </c>
      <c r="F86" s="8">
        <v>425.308</v>
      </c>
      <c r="G86" s="8">
        <v>422.257</v>
      </c>
      <c r="H86" s="8">
        <v>419.531</v>
      </c>
      <c r="I86" s="8">
        <v>417.089</v>
      </c>
      <c r="J86" s="8">
        <v>414.891</v>
      </c>
      <c r="K86" s="8">
        <v>412.896</v>
      </c>
      <c r="L86" s="8">
        <v>411.063</v>
      </c>
      <c r="M86" s="8">
        <v>409.348</v>
      </c>
      <c r="N86" s="8">
        <v>407.717</v>
      </c>
      <c r="O86" s="8">
        <v>406.127</v>
      </c>
      <c r="P86" s="8">
        <v>404.539</v>
      </c>
      <c r="Q86" s="8">
        <v>402.888</v>
      </c>
      <c r="R86" s="8">
        <v>401.12</v>
      </c>
      <c r="S86" s="8">
        <v>399.272</v>
      </c>
      <c r="T86" s="8">
        <v>397.334</v>
      </c>
      <c r="U86" s="8">
        <v>395.218</v>
      </c>
      <c r="V86" s="8">
        <v>392.811</v>
      </c>
      <c r="W86" s="8">
        <v>390.095</v>
      </c>
      <c r="X86" s="8">
        <v>386.905</v>
      </c>
      <c r="Y86" s="8">
        <v>383.13</v>
      </c>
      <c r="Z86" s="8">
        <v>378.787</v>
      </c>
      <c r="AA86" s="8">
        <v>374.117</v>
      </c>
      <c r="AB86" s="8">
        <v>369.203</v>
      </c>
      <c r="AC86" s="8">
        <v>363.272</v>
      </c>
      <c r="AD86" s="8">
        <v>356.008</v>
      </c>
      <c r="AE86" s="8">
        <v>347.807</v>
      </c>
      <c r="AF86" s="8">
        <v>339.473</v>
      </c>
      <c r="AG86" s="8">
        <v>330.953</v>
      </c>
      <c r="AH86" s="8">
        <v>322.317</v>
      </c>
      <c r="AI86" s="8">
        <v>313.711</v>
      </c>
      <c r="AJ86" s="8">
        <v>305.189</v>
      </c>
      <c r="AK86" s="8">
        <v>296.545</v>
      </c>
      <c r="AL86" s="8">
        <v>287.69</v>
      </c>
      <c r="AM86" s="8">
        <v>279.726</v>
      </c>
      <c r="AN86" s="8">
        <v>273.139</v>
      </c>
      <c r="AO86" s="8">
        <v>267.425</v>
      </c>
      <c r="AP86" s="8">
        <v>261.579</v>
      </c>
      <c r="AQ86" s="8">
        <v>255.782</v>
      </c>
      <c r="AR86" s="8">
        <v>249.674</v>
      </c>
      <c r="AS86" s="8">
        <v>242.975</v>
      </c>
      <c r="AT86" s="8">
        <v>235.842</v>
      </c>
      <c r="AU86" s="8">
        <v>228.798</v>
      </c>
      <c r="AV86" s="8">
        <v>221.833</v>
      </c>
      <c r="AW86" s="8">
        <v>214.369</v>
      </c>
      <c r="AX86" s="8">
        <v>206.205</v>
      </c>
      <c r="AY86" s="8">
        <v>197.599</v>
      </c>
      <c r="AZ86" s="8">
        <v>189.048</v>
      </c>
      <c r="BA86" s="8">
        <v>180.479</v>
      </c>
      <c r="BB86" s="8">
        <v>172.136</v>
      </c>
      <c r="BC86" s="8">
        <v>164.195</v>
      </c>
      <c r="BD86" s="8">
        <v>156.579</v>
      </c>
      <c r="BE86" s="8">
        <v>149.02</v>
      </c>
      <c r="BF86" s="8">
        <v>141.564</v>
      </c>
      <c r="BG86" s="8">
        <v>134.446</v>
      </c>
      <c r="BH86" s="8">
        <v>127.763</v>
      </c>
      <c r="BI86" s="8">
        <v>121.435</v>
      </c>
      <c r="BJ86" s="8">
        <v>115.283</v>
      </c>
      <c r="BK86" s="8">
        <v>109.324</v>
      </c>
      <c r="BL86" s="8">
        <v>103.624</v>
      </c>
      <c r="BM86" s="8">
        <v>98.197</v>
      </c>
      <c r="BN86" s="8">
        <v>93.002</v>
      </c>
      <c r="BO86" s="8">
        <v>87.991</v>
      </c>
      <c r="BP86" s="8">
        <v>83.159</v>
      </c>
      <c r="BQ86" s="8">
        <v>78.462</v>
      </c>
      <c r="BR86" s="8">
        <v>73.864</v>
      </c>
      <c r="BS86" s="8">
        <v>69.373</v>
      </c>
      <c r="BT86" s="8">
        <v>65.045</v>
      </c>
      <c r="BU86" s="8">
        <v>60.89</v>
      </c>
      <c r="BV86" s="8">
        <v>56.76</v>
      </c>
      <c r="BW86" s="8">
        <v>52.594</v>
      </c>
      <c r="BX86" s="8">
        <v>48.46</v>
      </c>
      <c r="BY86" s="8">
        <v>44.491</v>
      </c>
      <c r="BZ86" s="8">
        <v>40.659</v>
      </c>
      <c r="CA86" s="8">
        <v>37.039</v>
      </c>
      <c r="CB86" s="8">
        <v>33.679</v>
      </c>
      <c r="CC86" s="8">
        <v>30.545</v>
      </c>
      <c r="CD86" s="8">
        <v>27.552</v>
      </c>
      <c r="CE86" s="8">
        <v>24.706</v>
      </c>
      <c r="CF86" s="8">
        <v>22.066</v>
      </c>
      <c r="CG86" s="8">
        <v>19.653</v>
      </c>
      <c r="CH86" s="8">
        <v>17.439</v>
      </c>
      <c r="CI86" s="8">
        <v>15.382</v>
      </c>
      <c r="CJ86" s="8">
        <v>13.49</v>
      </c>
      <c r="CK86" s="8">
        <v>11.722</v>
      </c>
      <c r="CL86" s="8">
        <v>10.051</v>
      </c>
      <c r="CM86" s="8">
        <v>8.493</v>
      </c>
      <c r="CN86" s="8">
        <v>7.085</v>
      </c>
      <c r="CO86" s="8">
        <v>5.803</v>
      </c>
      <c r="CP86" s="8">
        <v>4.703</v>
      </c>
      <c r="CQ86" s="8">
        <v>3.805</v>
      </c>
      <c r="CR86" s="8">
        <v>3.077</v>
      </c>
      <c r="CS86" s="8">
        <v>2.447</v>
      </c>
      <c r="CT86" s="8">
        <v>1.916</v>
      </c>
      <c r="CU86" s="8">
        <v>1.481</v>
      </c>
      <c r="CV86" s="8">
        <v>1.127</v>
      </c>
      <c r="CW86" s="8">
        <v>0.848</v>
      </c>
      <c r="CX86" s="8">
        <v>2.221</v>
      </c>
      <c r="CY86" s="14">
        <f t="shared" si="12"/>
        <v>20483.430999999997</v>
      </c>
      <c r="CZ86" s="14">
        <f t="shared" si="13"/>
        <v>8286.298999999999</v>
      </c>
      <c r="DA86" s="14">
        <f t="shared" si="14"/>
        <v>1068.0779999999997</v>
      </c>
      <c r="DB86" s="16">
        <f t="shared" si="15"/>
        <v>40.45366716152191</v>
      </c>
      <c r="DC86" s="16">
        <f t="shared" si="16"/>
        <v>5.214351052809462</v>
      </c>
      <c r="DD86" s="16">
        <f t="shared" si="17"/>
        <v>54.331981785668624</v>
      </c>
    </row>
    <row r="87" spans="1:108" ht="14.25">
      <c r="A87" s="11">
        <v>2034</v>
      </c>
      <c r="B87" s="8">
        <v>442.055</v>
      </c>
      <c r="C87" s="8">
        <v>437.664</v>
      </c>
      <c r="D87" s="8">
        <v>433.678</v>
      </c>
      <c r="E87" s="8">
        <v>430.068</v>
      </c>
      <c r="F87" s="8">
        <v>426.8</v>
      </c>
      <c r="G87" s="8">
        <v>423.839</v>
      </c>
      <c r="H87" s="8">
        <v>421.154</v>
      </c>
      <c r="I87" s="8">
        <v>418.713</v>
      </c>
      <c r="J87" s="8">
        <v>416.482</v>
      </c>
      <c r="K87" s="8">
        <v>414.426</v>
      </c>
      <c r="L87" s="8">
        <v>412.513</v>
      </c>
      <c r="M87" s="8">
        <v>410.711</v>
      </c>
      <c r="N87" s="8">
        <v>408.988</v>
      </c>
      <c r="O87" s="8">
        <v>407.321</v>
      </c>
      <c r="P87" s="8">
        <v>405.667</v>
      </c>
      <c r="Q87" s="8">
        <v>403.97</v>
      </c>
      <c r="R87" s="8">
        <v>402.18</v>
      </c>
      <c r="S87" s="8">
        <v>400.348</v>
      </c>
      <c r="T87" s="8">
        <v>398.472</v>
      </c>
      <c r="U87" s="8">
        <v>396.466</v>
      </c>
      <c r="V87" s="8">
        <v>394.205</v>
      </c>
      <c r="W87" s="8">
        <v>391.657</v>
      </c>
      <c r="X87" s="8">
        <v>388.762</v>
      </c>
      <c r="Y87" s="8">
        <v>385.455</v>
      </c>
      <c r="Z87" s="8">
        <v>381.703</v>
      </c>
      <c r="AA87" s="8">
        <v>377.604</v>
      </c>
      <c r="AB87" s="8">
        <v>373.222</v>
      </c>
      <c r="AC87" s="8">
        <v>367.931</v>
      </c>
      <c r="AD87" s="8">
        <v>361.453</v>
      </c>
      <c r="AE87" s="8">
        <v>354.091</v>
      </c>
      <c r="AF87" s="8">
        <v>346.557</v>
      </c>
      <c r="AG87" s="8">
        <v>338.871</v>
      </c>
      <c r="AH87" s="8">
        <v>330.653</v>
      </c>
      <c r="AI87" s="8">
        <v>321.832</v>
      </c>
      <c r="AJ87" s="8">
        <v>312.685</v>
      </c>
      <c r="AK87" s="8">
        <v>303.455</v>
      </c>
      <c r="AL87" s="8">
        <v>293.982</v>
      </c>
      <c r="AM87" s="8">
        <v>285.492</v>
      </c>
      <c r="AN87" s="8">
        <v>278.583</v>
      </c>
      <c r="AO87" s="8">
        <v>272.702</v>
      </c>
      <c r="AP87" s="8">
        <v>266.637</v>
      </c>
      <c r="AQ87" s="8">
        <v>260.572</v>
      </c>
      <c r="AR87" s="8">
        <v>254.429</v>
      </c>
      <c r="AS87" s="8">
        <v>248.033</v>
      </c>
      <c r="AT87" s="8">
        <v>241.415</v>
      </c>
      <c r="AU87" s="8">
        <v>234.864</v>
      </c>
      <c r="AV87" s="8">
        <v>228.42</v>
      </c>
      <c r="AW87" s="8">
        <v>221.336</v>
      </c>
      <c r="AX87" s="8">
        <v>213.3</v>
      </c>
      <c r="AY87" s="8">
        <v>204.651</v>
      </c>
      <c r="AZ87" s="8">
        <v>196.074</v>
      </c>
      <c r="BA87" s="8">
        <v>187.472</v>
      </c>
      <c r="BB87" s="8">
        <v>179.023</v>
      </c>
      <c r="BC87" s="8">
        <v>170.893</v>
      </c>
      <c r="BD87" s="8">
        <v>163.029</v>
      </c>
      <c r="BE87" s="8">
        <v>155.194</v>
      </c>
      <c r="BF87" s="8">
        <v>147.43</v>
      </c>
      <c r="BG87" s="8">
        <v>140.01</v>
      </c>
      <c r="BH87" s="8">
        <v>133.043</v>
      </c>
      <c r="BI87" s="8">
        <v>126.447</v>
      </c>
      <c r="BJ87" s="8">
        <v>120.014</v>
      </c>
      <c r="BK87" s="8">
        <v>113.767</v>
      </c>
      <c r="BL87" s="8">
        <v>107.788</v>
      </c>
      <c r="BM87" s="8">
        <v>102.09</v>
      </c>
      <c r="BN87" s="8">
        <v>96.638</v>
      </c>
      <c r="BO87" s="8">
        <v>91.374</v>
      </c>
      <c r="BP87" s="8">
        <v>86.293</v>
      </c>
      <c r="BQ87" s="8">
        <v>81.378</v>
      </c>
      <c r="BR87" s="8">
        <v>76.612</v>
      </c>
      <c r="BS87" s="8">
        <v>71.983</v>
      </c>
      <c r="BT87" s="8">
        <v>67.52</v>
      </c>
      <c r="BU87" s="8">
        <v>63.233</v>
      </c>
      <c r="BV87" s="8">
        <v>58.977</v>
      </c>
      <c r="BW87" s="8">
        <v>54.686</v>
      </c>
      <c r="BX87" s="8">
        <v>50.428</v>
      </c>
      <c r="BY87" s="8">
        <v>46.34</v>
      </c>
      <c r="BZ87" s="8">
        <v>42.411</v>
      </c>
      <c r="CA87" s="8">
        <v>38.639</v>
      </c>
      <c r="CB87" s="8">
        <v>35.054</v>
      </c>
      <c r="CC87" s="8">
        <v>31.652</v>
      </c>
      <c r="CD87" s="8">
        <v>28.403</v>
      </c>
      <c r="CE87" s="8">
        <v>25.298</v>
      </c>
      <c r="CF87" s="8">
        <v>22.466</v>
      </c>
      <c r="CG87" s="8">
        <v>19.966</v>
      </c>
      <c r="CH87" s="8">
        <v>17.734</v>
      </c>
      <c r="CI87" s="8">
        <v>15.656</v>
      </c>
      <c r="CJ87" s="8">
        <v>13.758</v>
      </c>
      <c r="CK87" s="8">
        <v>11.973</v>
      </c>
      <c r="CL87" s="8">
        <v>10.266</v>
      </c>
      <c r="CM87" s="8">
        <v>8.662</v>
      </c>
      <c r="CN87" s="8">
        <v>7.218</v>
      </c>
      <c r="CO87" s="8">
        <v>5.912</v>
      </c>
      <c r="CP87" s="8">
        <v>4.789</v>
      </c>
      <c r="CQ87" s="8">
        <v>3.874</v>
      </c>
      <c r="CR87" s="8">
        <v>3.134</v>
      </c>
      <c r="CS87" s="8">
        <v>2.491</v>
      </c>
      <c r="CT87" s="8">
        <v>1.95</v>
      </c>
      <c r="CU87" s="8">
        <v>1.506</v>
      </c>
      <c r="CV87" s="8">
        <v>1.149</v>
      </c>
      <c r="CW87" s="8">
        <v>0.862</v>
      </c>
      <c r="CX87" s="8">
        <v>2.255</v>
      </c>
      <c r="CY87" s="14">
        <f t="shared" si="12"/>
        <v>20790.88100000001</v>
      </c>
      <c r="CZ87" s="14">
        <f t="shared" si="13"/>
        <v>8311.515000000001</v>
      </c>
      <c r="DA87" s="14">
        <f t="shared" si="14"/>
        <v>1105.9020000000007</v>
      </c>
      <c r="DB87" s="16">
        <f t="shared" si="15"/>
        <v>39.97673306869486</v>
      </c>
      <c r="DC87" s="16">
        <f t="shared" si="16"/>
        <v>5.31916853355084</v>
      </c>
      <c r="DD87" s="16">
        <f t="shared" si="17"/>
        <v>54.704098397754294</v>
      </c>
    </row>
    <row r="88" spans="1:108" ht="14.25">
      <c r="A88" s="11">
        <v>2035</v>
      </c>
      <c r="B88" s="8">
        <v>442.232</v>
      </c>
      <c r="C88" s="8">
        <v>438.244</v>
      </c>
      <c r="D88" s="8">
        <v>434.586</v>
      </c>
      <c r="E88" s="8">
        <v>431.23</v>
      </c>
      <c r="F88" s="8">
        <v>428.151</v>
      </c>
      <c r="G88" s="8">
        <v>425.323</v>
      </c>
      <c r="H88" s="8">
        <v>422.72</v>
      </c>
      <c r="I88" s="8">
        <v>420.317</v>
      </c>
      <c r="J88" s="8">
        <v>418.084</v>
      </c>
      <c r="K88" s="8">
        <v>416</v>
      </c>
      <c r="L88" s="8">
        <v>414.035</v>
      </c>
      <c r="M88" s="8">
        <v>412.165</v>
      </c>
      <c r="N88" s="8">
        <v>410.364</v>
      </c>
      <c r="O88" s="8">
        <v>408.609</v>
      </c>
      <c r="P88" s="8">
        <v>406.871</v>
      </c>
      <c r="Q88" s="8">
        <v>405.105</v>
      </c>
      <c r="R88" s="8">
        <v>403.265</v>
      </c>
      <c r="S88" s="8">
        <v>401.414</v>
      </c>
      <c r="T88" s="8">
        <v>399.56</v>
      </c>
      <c r="U88" s="8">
        <v>397.623</v>
      </c>
      <c r="V88" s="8">
        <v>395.462</v>
      </c>
      <c r="W88" s="8">
        <v>393.04</v>
      </c>
      <c r="X88" s="8">
        <v>390.38</v>
      </c>
      <c r="Y88" s="8">
        <v>387.464</v>
      </c>
      <c r="Z88" s="8">
        <v>384.209</v>
      </c>
      <c r="AA88" s="8">
        <v>380.603</v>
      </c>
      <c r="AB88" s="8">
        <v>376.691</v>
      </c>
      <c r="AC88" s="8">
        <v>371.981</v>
      </c>
      <c r="AD88" s="8">
        <v>366.246</v>
      </c>
      <c r="AE88" s="8">
        <v>359.695</v>
      </c>
      <c r="AF88" s="8">
        <v>352.933</v>
      </c>
      <c r="AG88" s="8">
        <v>346.035</v>
      </c>
      <c r="AH88" s="8">
        <v>338.304</v>
      </c>
      <c r="AI88" s="8">
        <v>329.516</v>
      </c>
      <c r="AJ88" s="8">
        <v>320.091</v>
      </c>
      <c r="AK88" s="8">
        <v>310.604</v>
      </c>
      <c r="AL88" s="8">
        <v>300.861</v>
      </c>
      <c r="AM88" s="8">
        <v>292.043</v>
      </c>
      <c r="AN88" s="8">
        <v>284.778</v>
      </c>
      <c r="AO88" s="8">
        <v>278.533</v>
      </c>
      <c r="AP88" s="8">
        <v>272.083</v>
      </c>
      <c r="AQ88" s="8">
        <v>265.581</v>
      </c>
      <c r="AR88" s="8">
        <v>259.233</v>
      </c>
      <c r="AS88" s="8">
        <v>252.999</v>
      </c>
      <c r="AT88" s="8">
        <v>246.774</v>
      </c>
      <c r="AU88" s="8">
        <v>240.585</v>
      </c>
      <c r="AV88" s="8">
        <v>234.511</v>
      </c>
      <c r="AW88" s="8">
        <v>227.747</v>
      </c>
      <c r="AX88" s="8">
        <v>219.915</v>
      </c>
      <c r="AY88" s="8">
        <v>211.386</v>
      </c>
      <c r="AZ88" s="8">
        <v>202.942</v>
      </c>
      <c r="BA88" s="8">
        <v>194.478</v>
      </c>
      <c r="BB88" s="8">
        <v>186.054</v>
      </c>
      <c r="BC88" s="8">
        <v>177.795</v>
      </c>
      <c r="BD88" s="8">
        <v>169.69</v>
      </c>
      <c r="BE88" s="8">
        <v>161.601</v>
      </c>
      <c r="BF88" s="8">
        <v>153.555</v>
      </c>
      <c r="BG88" s="8">
        <v>145.843</v>
      </c>
      <c r="BH88" s="8">
        <v>138.598</v>
      </c>
      <c r="BI88" s="8">
        <v>131.729</v>
      </c>
      <c r="BJ88" s="8">
        <v>125.002</v>
      </c>
      <c r="BK88" s="8">
        <v>118.45</v>
      </c>
      <c r="BL88" s="8">
        <v>112.173</v>
      </c>
      <c r="BM88" s="8">
        <v>106.197</v>
      </c>
      <c r="BN88" s="8">
        <v>100.483</v>
      </c>
      <c r="BO88" s="8">
        <v>94.957</v>
      </c>
      <c r="BP88" s="8">
        <v>89.619</v>
      </c>
      <c r="BQ88" s="8">
        <v>84.474</v>
      </c>
      <c r="BR88" s="8">
        <v>79.515</v>
      </c>
      <c r="BS88" s="8">
        <v>74.724</v>
      </c>
      <c r="BT88" s="8">
        <v>70.1</v>
      </c>
      <c r="BU88" s="8">
        <v>65.656</v>
      </c>
      <c r="BV88" s="8">
        <v>61.254</v>
      </c>
      <c r="BW88" s="8">
        <v>56.83</v>
      </c>
      <c r="BX88" s="8">
        <v>52.443</v>
      </c>
      <c r="BY88" s="8">
        <v>48.236</v>
      </c>
      <c r="BZ88" s="8">
        <v>44.198</v>
      </c>
      <c r="CA88" s="8">
        <v>40.286</v>
      </c>
      <c r="CB88" s="8">
        <v>36.492</v>
      </c>
      <c r="CC88" s="8">
        <v>32.85</v>
      </c>
      <c r="CD88" s="8">
        <v>29.373</v>
      </c>
      <c r="CE88" s="8">
        <v>26.041</v>
      </c>
      <c r="CF88" s="8">
        <v>23.028</v>
      </c>
      <c r="CG88" s="8">
        <v>20.414</v>
      </c>
      <c r="CH88" s="8">
        <v>18.119</v>
      </c>
      <c r="CI88" s="8">
        <v>15.976</v>
      </c>
      <c r="CJ88" s="8">
        <v>14.022</v>
      </c>
      <c r="CK88" s="8">
        <v>12.192</v>
      </c>
      <c r="CL88" s="8">
        <v>10.445</v>
      </c>
      <c r="CM88" s="8">
        <v>8.805</v>
      </c>
      <c r="CN88" s="8">
        <v>7.339</v>
      </c>
      <c r="CO88" s="8">
        <v>6.019</v>
      </c>
      <c r="CP88" s="8">
        <v>4.883</v>
      </c>
      <c r="CQ88" s="8">
        <v>3.951</v>
      </c>
      <c r="CR88" s="8">
        <v>3.19</v>
      </c>
      <c r="CS88" s="8">
        <v>2.534</v>
      </c>
      <c r="CT88" s="8">
        <v>1.984</v>
      </c>
      <c r="CU88" s="8">
        <v>1.533</v>
      </c>
      <c r="CV88" s="8">
        <v>1.166</v>
      </c>
      <c r="CW88" s="8">
        <v>0.876</v>
      </c>
      <c r="CX88" s="8">
        <v>2.288</v>
      </c>
      <c r="CY88" s="14">
        <f t="shared" si="12"/>
        <v>21096.582999999984</v>
      </c>
      <c r="CZ88" s="14">
        <f t="shared" si="13"/>
        <v>8335.898000000001</v>
      </c>
      <c r="DA88" s="14">
        <f t="shared" si="14"/>
        <v>1145.8120000000001</v>
      </c>
      <c r="DB88" s="16">
        <f t="shared" si="15"/>
        <v>39.513024455192614</v>
      </c>
      <c r="DC88" s="16">
        <f t="shared" si="16"/>
        <v>5.43126818215064</v>
      </c>
      <c r="DD88" s="16">
        <f t="shared" si="17"/>
        <v>55.05570736265675</v>
      </c>
    </row>
    <row r="89" spans="1:108" ht="14.25">
      <c r="A89" s="11">
        <v>2036</v>
      </c>
      <c r="B89" s="8">
        <v>442.102</v>
      </c>
      <c r="C89" s="8">
        <v>438.551</v>
      </c>
      <c r="D89" s="8">
        <v>435.254</v>
      </c>
      <c r="E89" s="8">
        <v>432.191</v>
      </c>
      <c r="F89" s="8">
        <v>429.344</v>
      </c>
      <c r="G89" s="8">
        <v>426.689</v>
      </c>
      <c r="H89" s="8">
        <v>424.212</v>
      </c>
      <c r="I89" s="8">
        <v>421.883</v>
      </c>
      <c r="J89" s="8">
        <v>419.691</v>
      </c>
      <c r="K89" s="8">
        <v>417.611</v>
      </c>
      <c r="L89" s="8">
        <v>415.624</v>
      </c>
      <c r="M89" s="8">
        <v>413.714</v>
      </c>
      <c r="N89" s="8">
        <v>411.849</v>
      </c>
      <c r="O89" s="8">
        <v>410.008</v>
      </c>
      <c r="P89" s="8">
        <v>408.173</v>
      </c>
      <c r="Q89" s="8">
        <v>406.319</v>
      </c>
      <c r="R89" s="8">
        <v>404.402</v>
      </c>
      <c r="S89" s="8">
        <v>402.503</v>
      </c>
      <c r="T89" s="8">
        <v>400.638</v>
      </c>
      <c r="U89" s="8">
        <v>398.731</v>
      </c>
      <c r="V89" s="8">
        <v>396.631</v>
      </c>
      <c r="W89" s="8">
        <v>394.297</v>
      </c>
      <c r="X89" s="8">
        <v>391.814</v>
      </c>
      <c r="Y89" s="8">
        <v>389.194</v>
      </c>
      <c r="Z89" s="8">
        <v>386.332</v>
      </c>
      <c r="AA89" s="8">
        <v>383.124</v>
      </c>
      <c r="AB89" s="8">
        <v>379.602</v>
      </c>
      <c r="AC89" s="8">
        <v>375.401</v>
      </c>
      <c r="AD89" s="8">
        <v>370.338</v>
      </c>
      <c r="AE89" s="8">
        <v>364.543</v>
      </c>
      <c r="AF89" s="8">
        <v>358.504</v>
      </c>
      <c r="AG89" s="8">
        <v>352.316</v>
      </c>
      <c r="AH89" s="8">
        <v>345.14</v>
      </c>
      <c r="AI89" s="8">
        <v>336.667</v>
      </c>
      <c r="AJ89" s="8">
        <v>327.371</v>
      </c>
      <c r="AK89" s="8">
        <v>318.012</v>
      </c>
      <c r="AL89" s="8">
        <v>308.406</v>
      </c>
      <c r="AM89" s="8">
        <v>299.498</v>
      </c>
      <c r="AN89" s="8">
        <v>291.827</v>
      </c>
      <c r="AO89" s="8">
        <v>284.992</v>
      </c>
      <c r="AP89" s="8">
        <v>277.956</v>
      </c>
      <c r="AQ89" s="8">
        <v>270.814</v>
      </c>
      <c r="AR89" s="8">
        <v>264.07</v>
      </c>
      <c r="AS89" s="8">
        <v>257.838</v>
      </c>
      <c r="AT89" s="8">
        <v>251.879</v>
      </c>
      <c r="AU89" s="8">
        <v>245.91</v>
      </c>
      <c r="AV89" s="8">
        <v>240.044</v>
      </c>
      <c r="AW89" s="8">
        <v>233.536</v>
      </c>
      <c r="AX89" s="8">
        <v>225.998</v>
      </c>
      <c r="AY89" s="8">
        <v>217.775</v>
      </c>
      <c r="AZ89" s="8">
        <v>209.639</v>
      </c>
      <c r="BA89" s="8">
        <v>201.504</v>
      </c>
      <c r="BB89" s="8">
        <v>193.25</v>
      </c>
      <c r="BC89" s="8">
        <v>184.917</v>
      </c>
      <c r="BD89" s="8">
        <v>176.568</v>
      </c>
      <c r="BE89" s="8">
        <v>168.239</v>
      </c>
      <c r="BF89" s="8">
        <v>159.922</v>
      </c>
      <c r="BG89" s="8">
        <v>151.925</v>
      </c>
      <c r="BH89" s="8">
        <v>144.405</v>
      </c>
      <c r="BI89" s="8">
        <v>137.263</v>
      </c>
      <c r="BJ89" s="8">
        <v>130.237</v>
      </c>
      <c r="BK89" s="8">
        <v>123.363</v>
      </c>
      <c r="BL89" s="8">
        <v>116.78</v>
      </c>
      <c r="BM89" s="8">
        <v>110.52</v>
      </c>
      <c r="BN89" s="8">
        <v>104.541</v>
      </c>
      <c r="BO89" s="8">
        <v>98.751</v>
      </c>
      <c r="BP89" s="8">
        <v>93.149</v>
      </c>
      <c r="BQ89" s="8">
        <v>87.762</v>
      </c>
      <c r="BR89" s="8">
        <v>82.586</v>
      </c>
      <c r="BS89" s="8">
        <v>77.601</v>
      </c>
      <c r="BT89" s="8">
        <v>72.786</v>
      </c>
      <c r="BU89" s="8">
        <v>68.156</v>
      </c>
      <c r="BV89" s="8">
        <v>63.587</v>
      </c>
      <c r="BW89" s="8">
        <v>59.018</v>
      </c>
      <c r="BX89" s="8">
        <v>54.5</v>
      </c>
      <c r="BY89" s="8">
        <v>50.167</v>
      </c>
      <c r="BZ89" s="8">
        <v>46.018</v>
      </c>
      <c r="CA89" s="8">
        <v>41.966</v>
      </c>
      <c r="CB89" s="8">
        <v>37.993</v>
      </c>
      <c r="CC89" s="8">
        <v>34.144</v>
      </c>
      <c r="CD89" s="8">
        <v>30.475</v>
      </c>
      <c r="CE89" s="8">
        <v>26.957</v>
      </c>
      <c r="CF89" s="8">
        <v>23.774</v>
      </c>
      <c r="CG89" s="8">
        <v>21.019</v>
      </c>
      <c r="CH89" s="8">
        <v>18.603</v>
      </c>
      <c r="CI89" s="8">
        <v>16.346</v>
      </c>
      <c r="CJ89" s="8">
        <v>14.279</v>
      </c>
      <c r="CK89" s="8">
        <v>12.368</v>
      </c>
      <c r="CL89" s="8">
        <v>10.577</v>
      </c>
      <c r="CM89" s="8">
        <v>8.922</v>
      </c>
      <c r="CN89" s="8">
        <v>7.447</v>
      </c>
      <c r="CO89" s="8">
        <v>6.126</v>
      </c>
      <c r="CP89" s="8">
        <v>4.986</v>
      </c>
      <c r="CQ89" s="8">
        <v>4.039</v>
      </c>
      <c r="CR89" s="8">
        <v>3.251</v>
      </c>
      <c r="CS89" s="8">
        <v>2.58</v>
      </c>
      <c r="CT89" s="8">
        <v>2.017</v>
      </c>
      <c r="CU89" s="8">
        <v>1.554</v>
      </c>
      <c r="CV89" s="8">
        <v>1.183</v>
      </c>
      <c r="CW89" s="8">
        <v>0.888</v>
      </c>
      <c r="CX89" s="8">
        <v>2.32</v>
      </c>
      <c r="CY89" s="14">
        <f t="shared" si="12"/>
        <v>21400.286</v>
      </c>
      <c r="CZ89" s="14">
        <f t="shared" si="13"/>
        <v>8359.489</v>
      </c>
      <c r="DA89" s="14">
        <f t="shared" si="14"/>
        <v>1187.8950000000002</v>
      </c>
      <c r="DB89" s="16">
        <f t="shared" si="15"/>
        <v>39.06251065990426</v>
      </c>
      <c r="DC89" s="16">
        <f t="shared" si="16"/>
        <v>5.550837030869588</v>
      </c>
      <c r="DD89" s="16">
        <f t="shared" si="17"/>
        <v>55.38665230922615</v>
      </c>
    </row>
    <row r="90" spans="1:108" ht="14.25">
      <c r="A90" s="11">
        <v>2037</v>
      </c>
      <c r="B90" s="8">
        <v>441.671</v>
      </c>
      <c r="C90" s="8">
        <v>438.581</v>
      </c>
      <c r="D90" s="8">
        <v>435.676</v>
      </c>
      <c r="E90" s="8">
        <v>432.942</v>
      </c>
      <c r="F90" s="8">
        <v>430.363</v>
      </c>
      <c r="G90" s="8">
        <v>427.923</v>
      </c>
      <c r="H90" s="8">
        <v>425.608</v>
      </c>
      <c r="I90" s="8">
        <v>423.4</v>
      </c>
      <c r="J90" s="8">
        <v>421.282</v>
      </c>
      <c r="K90" s="8">
        <v>419.24</v>
      </c>
      <c r="L90" s="8">
        <v>417.265</v>
      </c>
      <c r="M90" s="8">
        <v>415.347</v>
      </c>
      <c r="N90" s="8">
        <v>413.438</v>
      </c>
      <c r="O90" s="8">
        <v>411.514</v>
      </c>
      <c r="P90" s="8">
        <v>409.576</v>
      </c>
      <c r="Q90" s="8">
        <v>407.62</v>
      </c>
      <c r="R90" s="8">
        <v>405.612</v>
      </c>
      <c r="S90" s="8">
        <v>403.639</v>
      </c>
      <c r="T90" s="8">
        <v>401.731</v>
      </c>
      <c r="U90" s="8">
        <v>399.818</v>
      </c>
      <c r="V90" s="8">
        <v>397.736</v>
      </c>
      <c r="W90" s="8">
        <v>395.45</v>
      </c>
      <c r="X90" s="8">
        <v>393.085</v>
      </c>
      <c r="Y90" s="8">
        <v>390.665</v>
      </c>
      <c r="Z90" s="8">
        <v>388.077</v>
      </c>
      <c r="AA90" s="8">
        <v>385.169</v>
      </c>
      <c r="AB90" s="8">
        <v>381.949</v>
      </c>
      <c r="AC90" s="8">
        <v>378.183</v>
      </c>
      <c r="AD90" s="8">
        <v>373.732</v>
      </c>
      <c r="AE90" s="8">
        <v>368.661</v>
      </c>
      <c r="AF90" s="8">
        <v>363.312</v>
      </c>
      <c r="AG90" s="8">
        <v>357.783</v>
      </c>
      <c r="AH90" s="8">
        <v>351.229</v>
      </c>
      <c r="AI90" s="8">
        <v>343.318</v>
      </c>
      <c r="AJ90" s="8">
        <v>334.508</v>
      </c>
      <c r="AK90" s="8">
        <v>325.609</v>
      </c>
      <c r="AL90" s="8">
        <v>316.497</v>
      </c>
      <c r="AM90" s="8">
        <v>307.705</v>
      </c>
      <c r="AN90" s="8">
        <v>299.597</v>
      </c>
      <c r="AO90" s="8">
        <v>291.98</v>
      </c>
      <c r="AP90" s="8">
        <v>284.192</v>
      </c>
      <c r="AQ90" s="8">
        <v>276.247</v>
      </c>
      <c r="AR90" s="8">
        <v>268.943</v>
      </c>
      <c r="AS90" s="8">
        <v>262.576</v>
      </c>
      <c r="AT90" s="8">
        <v>256.778</v>
      </c>
      <c r="AU90" s="8">
        <v>250.901</v>
      </c>
      <c r="AV90" s="8">
        <v>245.102</v>
      </c>
      <c r="AW90" s="8">
        <v>238.789</v>
      </c>
      <c r="AX90" s="8">
        <v>231.616</v>
      </c>
      <c r="AY90" s="8">
        <v>223.846</v>
      </c>
      <c r="AZ90" s="8">
        <v>216.164</v>
      </c>
      <c r="BA90" s="8">
        <v>208.516</v>
      </c>
      <c r="BB90" s="8">
        <v>200.554</v>
      </c>
      <c r="BC90" s="8">
        <v>192.198</v>
      </c>
      <c r="BD90" s="8">
        <v>183.613</v>
      </c>
      <c r="BE90" s="8">
        <v>175.059</v>
      </c>
      <c r="BF90" s="8">
        <v>166.493</v>
      </c>
      <c r="BG90" s="8">
        <v>158.228</v>
      </c>
      <c r="BH90" s="8">
        <v>150.442</v>
      </c>
      <c r="BI90" s="8">
        <v>143.033</v>
      </c>
      <c r="BJ90" s="8">
        <v>135.705</v>
      </c>
      <c r="BK90" s="8">
        <v>128.508</v>
      </c>
      <c r="BL90" s="8">
        <v>121.607</v>
      </c>
      <c r="BM90" s="8">
        <v>115.062</v>
      </c>
      <c r="BN90" s="8">
        <v>108.818</v>
      </c>
      <c r="BO90" s="8">
        <v>102.758</v>
      </c>
      <c r="BP90" s="8">
        <v>96.885</v>
      </c>
      <c r="BQ90" s="8">
        <v>91.244</v>
      </c>
      <c r="BR90" s="8">
        <v>85.826</v>
      </c>
      <c r="BS90" s="8">
        <v>80.616</v>
      </c>
      <c r="BT90" s="8">
        <v>75.583</v>
      </c>
      <c r="BU90" s="8">
        <v>70.738</v>
      </c>
      <c r="BV90" s="8">
        <v>65.979</v>
      </c>
      <c r="BW90" s="8">
        <v>61.257</v>
      </c>
      <c r="BX90" s="8">
        <v>56.609</v>
      </c>
      <c r="BY90" s="8">
        <v>52.149</v>
      </c>
      <c r="BZ90" s="8">
        <v>47.883</v>
      </c>
      <c r="CA90" s="8">
        <v>43.699</v>
      </c>
      <c r="CB90" s="8">
        <v>39.564</v>
      </c>
      <c r="CC90" s="8">
        <v>35.539</v>
      </c>
      <c r="CD90" s="8">
        <v>31.704</v>
      </c>
      <c r="CE90" s="8">
        <v>28.031</v>
      </c>
      <c r="CF90" s="8">
        <v>24.688</v>
      </c>
      <c r="CG90" s="8">
        <v>21.764</v>
      </c>
      <c r="CH90" s="8">
        <v>19.18</v>
      </c>
      <c r="CI90" s="8">
        <v>16.764</v>
      </c>
      <c r="CJ90" s="8">
        <v>14.538</v>
      </c>
      <c r="CK90" s="8">
        <v>12.515</v>
      </c>
      <c r="CL90" s="8">
        <v>10.677</v>
      </c>
      <c r="CM90" s="8">
        <v>9.02</v>
      </c>
      <c r="CN90" s="8">
        <v>7.545</v>
      </c>
      <c r="CO90" s="8">
        <v>6.235</v>
      </c>
      <c r="CP90" s="8">
        <v>5.1</v>
      </c>
      <c r="CQ90" s="8">
        <v>4.133</v>
      </c>
      <c r="CR90" s="8">
        <v>3.317</v>
      </c>
      <c r="CS90" s="8">
        <v>2.626</v>
      </c>
      <c r="CT90" s="8">
        <v>2.048</v>
      </c>
      <c r="CU90" s="8">
        <v>1.577</v>
      </c>
      <c r="CV90" s="8">
        <v>1.197</v>
      </c>
      <c r="CW90" s="8">
        <v>0.899</v>
      </c>
      <c r="CX90" s="8">
        <v>2.35</v>
      </c>
      <c r="CY90" s="14">
        <f t="shared" si="12"/>
        <v>21701.718000000004</v>
      </c>
      <c r="CZ90" s="14">
        <f t="shared" si="13"/>
        <v>8382.246000000001</v>
      </c>
      <c r="DA90" s="14">
        <f t="shared" si="14"/>
        <v>1232.2369999999994</v>
      </c>
      <c r="DB90" s="16">
        <f t="shared" si="15"/>
        <v>38.624803805855365</v>
      </c>
      <c r="DC90" s="16">
        <f t="shared" si="16"/>
        <v>5.6780619856916354</v>
      </c>
      <c r="DD90" s="16">
        <f t="shared" si="17"/>
        <v>55.697134208453</v>
      </c>
    </row>
    <row r="91" spans="1:108" ht="14.25">
      <c r="A91" s="11">
        <v>2038</v>
      </c>
      <c r="B91" s="8">
        <v>440.956</v>
      </c>
      <c r="C91" s="8">
        <v>438.332</v>
      </c>
      <c r="D91" s="8">
        <v>435.833</v>
      </c>
      <c r="E91" s="8">
        <v>433.452</v>
      </c>
      <c r="F91" s="8">
        <v>431.17</v>
      </c>
      <c r="G91" s="8">
        <v>428.976</v>
      </c>
      <c r="H91" s="8">
        <v>426.861</v>
      </c>
      <c r="I91" s="8">
        <v>424.807</v>
      </c>
      <c r="J91" s="8">
        <v>422.806</v>
      </c>
      <c r="K91" s="8">
        <v>420.842</v>
      </c>
      <c r="L91" s="8">
        <v>418.914</v>
      </c>
      <c r="M91" s="8">
        <v>417.021</v>
      </c>
      <c r="N91" s="8">
        <v>415.096</v>
      </c>
      <c r="O91" s="8">
        <v>413.106</v>
      </c>
      <c r="P91" s="8">
        <v>411.069</v>
      </c>
      <c r="Q91" s="8">
        <v>409.014</v>
      </c>
      <c r="R91" s="8">
        <v>406.909</v>
      </c>
      <c r="S91" s="8">
        <v>404.847</v>
      </c>
      <c r="T91" s="8">
        <v>402.875</v>
      </c>
      <c r="U91" s="8">
        <v>400.92</v>
      </c>
      <c r="V91" s="8">
        <v>398.823</v>
      </c>
      <c r="W91" s="8">
        <v>396.549</v>
      </c>
      <c r="X91" s="8">
        <v>394.246</v>
      </c>
      <c r="Y91" s="8">
        <v>391.947</v>
      </c>
      <c r="Z91" s="8">
        <v>389.539</v>
      </c>
      <c r="AA91" s="8">
        <v>386.841</v>
      </c>
      <c r="AB91" s="8">
        <v>383.848</v>
      </c>
      <c r="AC91" s="8">
        <v>380.441</v>
      </c>
      <c r="AD91" s="8">
        <v>376.535</v>
      </c>
      <c r="AE91" s="8">
        <v>372.13</v>
      </c>
      <c r="AF91" s="8">
        <v>367.415</v>
      </c>
      <c r="AG91" s="8">
        <v>362.481</v>
      </c>
      <c r="AH91" s="8">
        <v>356.58</v>
      </c>
      <c r="AI91" s="8">
        <v>349.401</v>
      </c>
      <c r="AJ91" s="8">
        <v>341.323</v>
      </c>
      <c r="AK91" s="8">
        <v>333.124</v>
      </c>
      <c r="AL91" s="8">
        <v>324.751</v>
      </c>
      <c r="AM91" s="8">
        <v>316.252</v>
      </c>
      <c r="AN91" s="8">
        <v>307.761</v>
      </c>
      <c r="AO91" s="8">
        <v>299.332</v>
      </c>
      <c r="AP91" s="8">
        <v>290.779</v>
      </c>
      <c r="AQ91" s="8">
        <v>282.019</v>
      </c>
      <c r="AR91" s="8">
        <v>274.098</v>
      </c>
      <c r="AS91" s="8">
        <v>267.487</v>
      </c>
      <c r="AT91" s="8">
        <v>261.7</v>
      </c>
      <c r="AU91" s="8">
        <v>255.772</v>
      </c>
      <c r="AV91" s="8">
        <v>249.877</v>
      </c>
      <c r="AW91" s="8">
        <v>243.667</v>
      </c>
      <c r="AX91" s="8">
        <v>236.86</v>
      </c>
      <c r="AY91" s="8">
        <v>229.619</v>
      </c>
      <c r="AZ91" s="8">
        <v>222.456</v>
      </c>
      <c r="BA91" s="8">
        <v>215.363</v>
      </c>
      <c r="BB91" s="8">
        <v>207.763</v>
      </c>
      <c r="BC91" s="8">
        <v>199.443</v>
      </c>
      <c r="BD91" s="8">
        <v>190.677</v>
      </c>
      <c r="BE91" s="8">
        <v>181.96</v>
      </c>
      <c r="BF91" s="8">
        <v>173.215</v>
      </c>
      <c r="BG91" s="8">
        <v>164.729</v>
      </c>
      <c r="BH91" s="8">
        <v>156.704</v>
      </c>
      <c r="BI91" s="8">
        <v>149.035</v>
      </c>
      <c r="BJ91" s="8">
        <v>141.412</v>
      </c>
      <c r="BK91" s="8">
        <v>133.887</v>
      </c>
      <c r="BL91" s="8">
        <v>126.673</v>
      </c>
      <c r="BM91" s="8">
        <v>119.84</v>
      </c>
      <c r="BN91" s="8">
        <v>113.326</v>
      </c>
      <c r="BO91" s="8">
        <v>106.989</v>
      </c>
      <c r="BP91" s="8">
        <v>100.838</v>
      </c>
      <c r="BQ91" s="8">
        <v>94.925</v>
      </c>
      <c r="BR91" s="8">
        <v>89.249</v>
      </c>
      <c r="BS91" s="8">
        <v>83.788</v>
      </c>
      <c r="BT91" s="8">
        <v>78.513</v>
      </c>
      <c r="BU91" s="8">
        <v>73.428</v>
      </c>
      <c r="BV91" s="8">
        <v>68.463</v>
      </c>
      <c r="BW91" s="8">
        <v>63.572</v>
      </c>
      <c r="BX91" s="8">
        <v>58.785</v>
      </c>
      <c r="BY91" s="8">
        <v>54.19</v>
      </c>
      <c r="BZ91" s="8">
        <v>49.797</v>
      </c>
      <c r="CA91" s="8">
        <v>45.479</v>
      </c>
      <c r="CB91" s="8">
        <v>41.197</v>
      </c>
      <c r="CC91" s="8">
        <v>37.013</v>
      </c>
      <c r="CD91" s="8">
        <v>33.032</v>
      </c>
      <c r="CE91" s="8">
        <v>29.228</v>
      </c>
      <c r="CF91" s="8">
        <v>25.733</v>
      </c>
      <c r="CG91" s="8">
        <v>22.625</v>
      </c>
      <c r="CH91" s="8">
        <v>19.843</v>
      </c>
      <c r="CI91" s="8">
        <v>17.239</v>
      </c>
      <c r="CJ91" s="8">
        <v>14.828</v>
      </c>
      <c r="CK91" s="8">
        <v>12.67</v>
      </c>
      <c r="CL91" s="8">
        <v>10.776</v>
      </c>
      <c r="CM91" s="8">
        <v>9.12</v>
      </c>
      <c r="CN91" s="8">
        <v>7.645</v>
      </c>
      <c r="CO91" s="8">
        <v>6.346</v>
      </c>
      <c r="CP91" s="8">
        <v>5.214</v>
      </c>
      <c r="CQ91" s="8">
        <v>4.227</v>
      </c>
      <c r="CR91" s="8">
        <v>3.381</v>
      </c>
      <c r="CS91" s="8">
        <v>2.669</v>
      </c>
      <c r="CT91" s="8">
        <v>2.08</v>
      </c>
      <c r="CU91" s="8">
        <v>1.598</v>
      </c>
      <c r="CV91" s="8">
        <v>1.212</v>
      </c>
      <c r="CW91" s="8">
        <v>0.91</v>
      </c>
      <c r="CX91" s="8">
        <v>2.378</v>
      </c>
      <c r="CY91" s="14">
        <f t="shared" si="12"/>
        <v>22000.466000000008</v>
      </c>
      <c r="CZ91" s="14">
        <f t="shared" si="13"/>
        <v>8403.805999999999</v>
      </c>
      <c r="DA91" s="14">
        <f t="shared" si="14"/>
        <v>1278.9800000000002</v>
      </c>
      <c r="DB91" s="16">
        <f t="shared" si="15"/>
        <v>38.19830907218054</v>
      </c>
      <c r="DC91" s="16">
        <f t="shared" si="16"/>
        <v>5.813422315690948</v>
      </c>
      <c r="DD91" s="16">
        <f t="shared" si="17"/>
        <v>55.98826861212851</v>
      </c>
    </row>
    <row r="92" spans="1:108" ht="14.25">
      <c r="A92" s="11">
        <v>2039</v>
      </c>
      <c r="B92" s="8">
        <v>439.987</v>
      </c>
      <c r="C92" s="8">
        <v>437.812</v>
      </c>
      <c r="D92" s="8">
        <v>435.716</v>
      </c>
      <c r="E92" s="8">
        <v>433.688</v>
      </c>
      <c r="F92" s="8">
        <v>431.719</v>
      </c>
      <c r="G92" s="8">
        <v>429.796</v>
      </c>
      <c r="H92" s="8">
        <v>427.909</v>
      </c>
      <c r="I92" s="8">
        <v>426.047</v>
      </c>
      <c r="J92" s="8">
        <v>424.197</v>
      </c>
      <c r="K92" s="8">
        <v>422.35</v>
      </c>
      <c r="L92" s="8">
        <v>420.511</v>
      </c>
      <c r="M92" s="8">
        <v>418.684</v>
      </c>
      <c r="N92" s="8">
        <v>416.777</v>
      </c>
      <c r="O92" s="8">
        <v>414.747</v>
      </c>
      <c r="P92" s="8">
        <v>412.628</v>
      </c>
      <c r="Q92" s="8">
        <v>410.49</v>
      </c>
      <c r="R92" s="8">
        <v>408.297</v>
      </c>
      <c r="S92" s="8">
        <v>406.148</v>
      </c>
      <c r="T92" s="8">
        <v>404.095</v>
      </c>
      <c r="U92" s="8">
        <v>402.075</v>
      </c>
      <c r="V92" s="8">
        <v>399.931</v>
      </c>
      <c r="W92" s="8">
        <v>397.639</v>
      </c>
      <c r="X92" s="8">
        <v>395.352</v>
      </c>
      <c r="Y92" s="8">
        <v>393.115</v>
      </c>
      <c r="Z92" s="8">
        <v>390.822</v>
      </c>
      <c r="AA92" s="8">
        <v>388.272</v>
      </c>
      <c r="AB92" s="8">
        <v>385.445</v>
      </c>
      <c r="AC92" s="8">
        <v>382.336</v>
      </c>
      <c r="AD92" s="8">
        <v>378.898</v>
      </c>
      <c r="AE92" s="8">
        <v>375.078</v>
      </c>
      <c r="AF92" s="8">
        <v>370.935</v>
      </c>
      <c r="AG92" s="8">
        <v>366.531</v>
      </c>
      <c r="AH92" s="8">
        <v>361.264</v>
      </c>
      <c r="AI92" s="8">
        <v>354.862</v>
      </c>
      <c r="AJ92" s="8">
        <v>347.612</v>
      </c>
      <c r="AK92" s="8">
        <v>340.2</v>
      </c>
      <c r="AL92" s="8">
        <v>332.65</v>
      </c>
      <c r="AM92" s="8">
        <v>324.559</v>
      </c>
      <c r="AN92" s="8">
        <v>315.853</v>
      </c>
      <c r="AO92" s="8">
        <v>306.803</v>
      </c>
      <c r="AP92" s="8">
        <v>297.669</v>
      </c>
      <c r="AQ92" s="8">
        <v>288.29</v>
      </c>
      <c r="AR92" s="8">
        <v>279.845</v>
      </c>
      <c r="AS92" s="8">
        <v>272.913</v>
      </c>
      <c r="AT92" s="8">
        <v>266.959</v>
      </c>
      <c r="AU92" s="8">
        <v>260.814</v>
      </c>
      <c r="AV92" s="8">
        <v>254.652</v>
      </c>
      <c r="AW92" s="8">
        <v>248.398</v>
      </c>
      <c r="AX92" s="8">
        <v>241.881</v>
      </c>
      <c r="AY92" s="8">
        <v>235.134</v>
      </c>
      <c r="AZ92" s="8">
        <v>228.443</v>
      </c>
      <c r="BA92" s="8">
        <v>221.853</v>
      </c>
      <c r="BB92" s="8">
        <v>214.61</v>
      </c>
      <c r="BC92" s="8">
        <v>206.402</v>
      </c>
      <c r="BD92" s="8">
        <v>197.573</v>
      </c>
      <c r="BE92" s="8">
        <v>188.814</v>
      </c>
      <c r="BF92" s="8">
        <v>180.017</v>
      </c>
      <c r="BG92" s="8">
        <v>171.412</v>
      </c>
      <c r="BH92" s="8">
        <v>163.187</v>
      </c>
      <c r="BI92" s="8">
        <v>155.263</v>
      </c>
      <c r="BJ92" s="8">
        <v>147.357</v>
      </c>
      <c r="BK92" s="8">
        <v>139.519</v>
      </c>
      <c r="BL92" s="8">
        <v>131.993</v>
      </c>
      <c r="BM92" s="8">
        <v>124.871</v>
      </c>
      <c r="BN92" s="8">
        <v>118.082</v>
      </c>
      <c r="BO92" s="8">
        <v>111.457</v>
      </c>
      <c r="BP92" s="8">
        <v>105.013</v>
      </c>
      <c r="BQ92" s="8">
        <v>98.811</v>
      </c>
      <c r="BR92" s="8">
        <v>92.861</v>
      </c>
      <c r="BS92" s="8">
        <v>87.137</v>
      </c>
      <c r="BT92" s="8">
        <v>81.604</v>
      </c>
      <c r="BU92" s="8">
        <v>76.265</v>
      </c>
      <c r="BV92" s="8">
        <v>71.072</v>
      </c>
      <c r="BW92" s="8">
        <v>65.997</v>
      </c>
      <c r="BX92" s="8">
        <v>61.055</v>
      </c>
      <c r="BY92" s="8">
        <v>56.307</v>
      </c>
      <c r="BZ92" s="8">
        <v>51.768</v>
      </c>
      <c r="CA92" s="8">
        <v>47.306</v>
      </c>
      <c r="CB92" s="8">
        <v>42.877</v>
      </c>
      <c r="CC92" s="8">
        <v>38.543</v>
      </c>
      <c r="CD92" s="8">
        <v>34.424</v>
      </c>
      <c r="CE92" s="8">
        <v>30.495</v>
      </c>
      <c r="CF92" s="8">
        <v>26.853</v>
      </c>
      <c r="CG92" s="8">
        <v>23.561</v>
      </c>
      <c r="CH92" s="8">
        <v>20.575</v>
      </c>
      <c r="CI92" s="8">
        <v>17.782</v>
      </c>
      <c r="CJ92" s="8">
        <v>15.178</v>
      </c>
      <c r="CK92" s="8">
        <v>12.882</v>
      </c>
      <c r="CL92" s="8">
        <v>10.921</v>
      </c>
      <c r="CM92" s="8">
        <v>9.249</v>
      </c>
      <c r="CN92" s="8">
        <v>7.758</v>
      </c>
      <c r="CO92" s="8">
        <v>6.456</v>
      </c>
      <c r="CP92" s="8">
        <v>5.317</v>
      </c>
      <c r="CQ92" s="8">
        <v>4.311</v>
      </c>
      <c r="CR92" s="8">
        <v>3.436</v>
      </c>
      <c r="CS92" s="8">
        <v>2.709</v>
      </c>
      <c r="CT92" s="8">
        <v>2.109</v>
      </c>
      <c r="CU92" s="8">
        <v>1.621</v>
      </c>
      <c r="CV92" s="8">
        <v>1.228</v>
      </c>
      <c r="CW92" s="8">
        <v>0.921</v>
      </c>
      <c r="CX92" s="8">
        <v>2.405</v>
      </c>
      <c r="CY92" s="14">
        <f t="shared" si="12"/>
        <v>22296.044999999984</v>
      </c>
      <c r="CZ92" s="14">
        <f t="shared" si="13"/>
        <v>8423.673000000003</v>
      </c>
      <c r="DA92" s="14">
        <f t="shared" si="14"/>
        <v>1328.264</v>
      </c>
      <c r="DB92" s="16">
        <f t="shared" si="15"/>
        <v>37.781019010322275</v>
      </c>
      <c r="DC92" s="16">
        <f t="shared" si="16"/>
        <v>5.957397376978745</v>
      </c>
      <c r="DD92" s="16">
        <f t="shared" si="17"/>
        <v>56.26158361269898</v>
      </c>
    </row>
    <row r="93" spans="1:108" ht="14.25">
      <c r="A93" s="11">
        <v>2040</v>
      </c>
      <c r="B93" s="8">
        <v>438.797</v>
      </c>
      <c r="C93" s="8">
        <v>437.029</v>
      </c>
      <c r="D93" s="8">
        <v>435.313</v>
      </c>
      <c r="E93" s="8">
        <v>433.633</v>
      </c>
      <c r="F93" s="8">
        <v>431.98</v>
      </c>
      <c r="G93" s="8">
        <v>430.342</v>
      </c>
      <c r="H93" s="8">
        <v>428.708</v>
      </c>
      <c r="I93" s="8">
        <v>427.067</v>
      </c>
      <c r="J93" s="8">
        <v>425.405</v>
      </c>
      <c r="K93" s="8">
        <v>423.716</v>
      </c>
      <c r="L93" s="8">
        <v>422.006</v>
      </c>
      <c r="M93" s="8">
        <v>420.289</v>
      </c>
      <c r="N93" s="8">
        <v>418.44</v>
      </c>
      <c r="O93" s="8">
        <v>416.402</v>
      </c>
      <c r="P93" s="8">
        <v>414.231</v>
      </c>
      <c r="Q93" s="8">
        <v>412.033</v>
      </c>
      <c r="R93" s="8">
        <v>409.777</v>
      </c>
      <c r="S93" s="8">
        <v>407.551</v>
      </c>
      <c r="T93" s="8">
        <v>405.413</v>
      </c>
      <c r="U93" s="8">
        <v>403.307</v>
      </c>
      <c r="V93" s="8">
        <v>401.093</v>
      </c>
      <c r="W93" s="8">
        <v>398.752</v>
      </c>
      <c r="X93" s="8">
        <v>396.448</v>
      </c>
      <c r="Y93" s="8">
        <v>394.236</v>
      </c>
      <c r="Z93" s="8">
        <v>392.012</v>
      </c>
      <c r="AA93" s="8">
        <v>389.563</v>
      </c>
      <c r="AB93" s="8">
        <v>386.866</v>
      </c>
      <c r="AC93" s="8">
        <v>383.994</v>
      </c>
      <c r="AD93" s="8">
        <v>380.943</v>
      </c>
      <c r="AE93" s="8">
        <v>377.625</v>
      </c>
      <c r="AF93" s="8">
        <v>373.971</v>
      </c>
      <c r="AG93" s="8">
        <v>370.036</v>
      </c>
      <c r="AH93" s="8">
        <v>365.345</v>
      </c>
      <c r="AI93" s="8">
        <v>359.678</v>
      </c>
      <c r="AJ93" s="8">
        <v>353.228</v>
      </c>
      <c r="AK93" s="8">
        <v>346.579</v>
      </c>
      <c r="AL93" s="8">
        <v>339.802</v>
      </c>
      <c r="AM93" s="8">
        <v>332.193</v>
      </c>
      <c r="AN93" s="8">
        <v>323.515</v>
      </c>
      <c r="AO93" s="8">
        <v>314.187</v>
      </c>
      <c r="AP93" s="8">
        <v>304.795</v>
      </c>
      <c r="AQ93" s="8">
        <v>295.141</v>
      </c>
      <c r="AR93" s="8">
        <v>286.37</v>
      </c>
      <c r="AS93" s="8">
        <v>279.081</v>
      </c>
      <c r="AT93" s="8">
        <v>272.768</v>
      </c>
      <c r="AU93" s="8">
        <v>266.237</v>
      </c>
      <c r="AV93" s="8">
        <v>259.64</v>
      </c>
      <c r="AW93" s="8">
        <v>253.18</v>
      </c>
      <c r="AX93" s="8">
        <v>246.813</v>
      </c>
      <c r="AY93" s="8">
        <v>240.443</v>
      </c>
      <c r="AZ93" s="8">
        <v>234.098</v>
      </c>
      <c r="BA93" s="8">
        <v>227.86</v>
      </c>
      <c r="BB93" s="8">
        <v>220.919</v>
      </c>
      <c r="BC93" s="8">
        <v>212.894</v>
      </c>
      <c r="BD93" s="8">
        <v>204.167</v>
      </c>
      <c r="BE93" s="8">
        <v>195.519</v>
      </c>
      <c r="BF93" s="8">
        <v>186.837</v>
      </c>
      <c r="BG93" s="8">
        <v>178.239</v>
      </c>
      <c r="BH93" s="8">
        <v>169.87</v>
      </c>
      <c r="BI93" s="8">
        <v>161.698</v>
      </c>
      <c r="BJ93" s="8">
        <v>153.527</v>
      </c>
      <c r="BK93" s="8">
        <v>145.4</v>
      </c>
      <c r="BL93" s="8">
        <v>137.574</v>
      </c>
      <c r="BM93" s="8">
        <v>130.165</v>
      </c>
      <c r="BN93" s="8">
        <v>123.096</v>
      </c>
      <c r="BO93" s="8">
        <v>116.169</v>
      </c>
      <c r="BP93" s="8">
        <v>109.411</v>
      </c>
      <c r="BQ93" s="8">
        <v>102.908</v>
      </c>
      <c r="BR93" s="8">
        <v>96.672</v>
      </c>
      <c r="BS93" s="8">
        <v>90.679</v>
      </c>
      <c r="BT93" s="8">
        <v>84.879</v>
      </c>
      <c r="BU93" s="8">
        <v>79.274</v>
      </c>
      <c r="BV93" s="8">
        <v>73.841</v>
      </c>
      <c r="BW93" s="8">
        <v>68.561</v>
      </c>
      <c r="BX93" s="8">
        <v>63.437</v>
      </c>
      <c r="BY93" s="8">
        <v>58.514</v>
      </c>
      <c r="BZ93" s="8">
        <v>53.806</v>
      </c>
      <c r="CA93" s="8">
        <v>49.183</v>
      </c>
      <c r="CB93" s="8">
        <v>44.598</v>
      </c>
      <c r="CC93" s="8">
        <v>40.112</v>
      </c>
      <c r="CD93" s="8">
        <v>35.852</v>
      </c>
      <c r="CE93" s="8">
        <v>31.794</v>
      </c>
      <c r="CF93" s="8">
        <v>28.009</v>
      </c>
      <c r="CG93" s="8">
        <v>24.539</v>
      </c>
      <c r="CH93" s="8">
        <v>21.365</v>
      </c>
      <c r="CI93" s="8">
        <v>18.394</v>
      </c>
      <c r="CJ93" s="8">
        <v>15.619</v>
      </c>
      <c r="CK93" s="8">
        <v>13.184</v>
      </c>
      <c r="CL93" s="8">
        <v>11.144</v>
      </c>
      <c r="CM93" s="8">
        <v>9.427</v>
      </c>
      <c r="CN93" s="8">
        <v>7.899</v>
      </c>
      <c r="CO93" s="8">
        <v>6.566</v>
      </c>
      <c r="CP93" s="8">
        <v>5.402</v>
      </c>
      <c r="CQ93" s="8">
        <v>4.373</v>
      </c>
      <c r="CR93" s="8">
        <v>3.48</v>
      </c>
      <c r="CS93" s="8">
        <v>2.741</v>
      </c>
      <c r="CT93" s="8">
        <v>2.139</v>
      </c>
      <c r="CU93" s="8">
        <v>1.646</v>
      </c>
      <c r="CV93" s="8">
        <v>1.248</v>
      </c>
      <c r="CW93" s="8">
        <v>0.933</v>
      </c>
      <c r="CX93" s="8">
        <v>2.431</v>
      </c>
      <c r="CY93" s="14">
        <f t="shared" si="12"/>
        <v>22588.065000000017</v>
      </c>
      <c r="CZ93" s="14">
        <f t="shared" si="13"/>
        <v>8441.439000000002</v>
      </c>
      <c r="DA93" s="14">
        <f t="shared" si="14"/>
        <v>1380.229</v>
      </c>
      <c r="DB93" s="16">
        <f t="shared" si="15"/>
        <v>37.37123565033125</v>
      </c>
      <c r="DC93" s="16">
        <f t="shared" si="16"/>
        <v>6.110434869033709</v>
      </c>
      <c r="DD93" s="16">
        <f t="shared" si="17"/>
        <v>56.51832948063504</v>
      </c>
    </row>
    <row r="94" spans="1:108" ht="14.25">
      <c r="A94" s="11">
        <v>2041</v>
      </c>
      <c r="B94" s="8">
        <v>437.401</v>
      </c>
      <c r="C94" s="8">
        <v>435.998</v>
      </c>
      <c r="D94" s="8">
        <v>434.629</v>
      </c>
      <c r="E94" s="8">
        <v>433.282</v>
      </c>
      <c r="F94" s="8">
        <v>431.942</v>
      </c>
      <c r="G94" s="8">
        <v>430.597</v>
      </c>
      <c r="H94" s="8">
        <v>429.234</v>
      </c>
      <c r="I94" s="8">
        <v>427.839</v>
      </c>
      <c r="J94" s="8">
        <v>426.399</v>
      </c>
      <c r="K94" s="8">
        <v>424.902</v>
      </c>
      <c r="L94" s="8">
        <v>423.364</v>
      </c>
      <c r="M94" s="8">
        <v>421.8</v>
      </c>
      <c r="N94" s="8">
        <v>420.051</v>
      </c>
      <c r="O94" s="8">
        <v>418.044</v>
      </c>
      <c r="P94" s="8">
        <v>415.855</v>
      </c>
      <c r="Q94" s="8">
        <v>413.631</v>
      </c>
      <c r="R94" s="8">
        <v>411.34</v>
      </c>
      <c r="S94" s="8">
        <v>409.057</v>
      </c>
      <c r="T94" s="8">
        <v>406.832</v>
      </c>
      <c r="U94" s="8">
        <v>404.631</v>
      </c>
      <c r="V94" s="8">
        <v>402.331</v>
      </c>
      <c r="W94" s="8">
        <v>399.917</v>
      </c>
      <c r="X94" s="8">
        <v>397.57</v>
      </c>
      <c r="Y94" s="8">
        <v>395.353</v>
      </c>
      <c r="Z94" s="8">
        <v>393.167</v>
      </c>
      <c r="AA94" s="8">
        <v>390.787</v>
      </c>
      <c r="AB94" s="8">
        <v>388.178</v>
      </c>
      <c r="AC94" s="8">
        <v>385.491</v>
      </c>
      <c r="AD94" s="8">
        <v>382.748</v>
      </c>
      <c r="AE94" s="8">
        <v>379.826</v>
      </c>
      <c r="AF94" s="8">
        <v>376.582</v>
      </c>
      <c r="AG94" s="8">
        <v>373.045</v>
      </c>
      <c r="AH94" s="8">
        <v>368.861</v>
      </c>
      <c r="AI94" s="8">
        <v>363.84</v>
      </c>
      <c r="AJ94" s="8">
        <v>358.112</v>
      </c>
      <c r="AK94" s="8">
        <v>352.15</v>
      </c>
      <c r="AL94" s="8">
        <v>346.052</v>
      </c>
      <c r="AM94" s="8">
        <v>338.968</v>
      </c>
      <c r="AN94" s="8">
        <v>330.58</v>
      </c>
      <c r="AO94" s="8">
        <v>321.363</v>
      </c>
      <c r="AP94" s="8">
        <v>312.08</v>
      </c>
      <c r="AQ94" s="8">
        <v>302.538</v>
      </c>
      <c r="AR94" s="8">
        <v>293.678</v>
      </c>
      <c r="AS94" s="8">
        <v>286.025</v>
      </c>
      <c r="AT94" s="8">
        <v>279.18</v>
      </c>
      <c r="AU94" s="8">
        <v>272.122</v>
      </c>
      <c r="AV94" s="8">
        <v>264.948</v>
      </c>
      <c r="AW94" s="8">
        <v>258.124</v>
      </c>
      <c r="AX94" s="8">
        <v>251.745</v>
      </c>
      <c r="AY94" s="8">
        <v>245.603</v>
      </c>
      <c r="AZ94" s="8">
        <v>239.439</v>
      </c>
      <c r="BA94" s="8">
        <v>233.372</v>
      </c>
      <c r="BB94" s="8">
        <v>226.643</v>
      </c>
      <c r="BC94" s="8">
        <v>218.871</v>
      </c>
      <c r="BD94" s="8">
        <v>210.403</v>
      </c>
      <c r="BE94" s="8">
        <v>202.019</v>
      </c>
      <c r="BF94" s="8">
        <v>193.618</v>
      </c>
      <c r="BG94" s="8">
        <v>185.157</v>
      </c>
      <c r="BH94" s="8">
        <v>176.707</v>
      </c>
      <c r="BI94" s="8">
        <v>168.302</v>
      </c>
      <c r="BJ94" s="8">
        <v>159.898</v>
      </c>
      <c r="BK94" s="8">
        <v>151.509</v>
      </c>
      <c r="BL94" s="8">
        <v>143.405</v>
      </c>
      <c r="BM94" s="8">
        <v>135.717</v>
      </c>
      <c r="BN94" s="8">
        <v>128.36</v>
      </c>
      <c r="BO94" s="8">
        <v>121.123</v>
      </c>
      <c r="BP94" s="8">
        <v>114.038</v>
      </c>
      <c r="BQ94" s="8">
        <v>107.216</v>
      </c>
      <c r="BR94" s="8">
        <v>100.689</v>
      </c>
      <c r="BS94" s="8">
        <v>94.425</v>
      </c>
      <c r="BT94" s="8">
        <v>88.35</v>
      </c>
      <c r="BU94" s="8">
        <v>82.472</v>
      </c>
      <c r="BV94" s="8">
        <v>76.786</v>
      </c>
      <c r="BW94" s="8">
        <v>71.277</v>
      </c>
      <c r="BX94" s="8">
        <v>65.945</v>
      </c>
      <c r="BY94" s="8">
        <v>60.822</v>
      </c>
      <c r="BZ94" s="8">
        <v>55.917</v>
      </c>
      <c r="CA94" s="8">
        <v>51.115</v>
      </c>
      <c r="CB94" s="8">
        <v>46.359</v>
      </c>
      <c r="CC94" s="8">
        <v>41.716</v>
      </c>
      <c r="CD94" s="8">
        <v>37.306</v>
      </c>
      <c r="CE94" s="8">
        <v>33.111</v>
      </c>
      <c r="CF94" s="8">
        <v>29.182</v>
      </c>
      <c r="CG94" s="8">
        <v>25.551</v>
      </c>
      <c r="CH94" s="8">
        <v>22.206</v>
      </c>
      <c r="CI94" s="8">
        <v>19.077</v>
      </c>
      <c r="CJ94" s="8">
        <v>16.154</v>
      </c>
      <c r="CK94" s="8">
        <v>13.59</v>
      </c>
      <c r="CL94" s="8">
        <v>11.454</v>
      </c>
      <c r="CM94" s="8">
        <v>9.666</v>
      </c>
      <c r="CN94" s="8">
        <v>8.069</v>
      </c>
      <c r="CO94" s="8">
        <v>6.678</v>
      </c>
      <c r="CP94" s="8">
        <v>5.471</v>
      </c>
      <c r="CQ94" s="8">
        <v>4.416</v>
      </c>
      <c r="CR94" s="8">
        <v>3.511</v>
      </c>
      <c r="CS94" s="8">
        <v>2.767</v>
      </c>
      <c r="CT94" s="8">
        <v>2.167</v>
      </c>
      <c r="CU94" s="8">
        <v>1.676</v>
      </c>
      <c r="CV94" s="8">
        <v>1.271</v>
      </c>
      <c r="CW94" s="8">
        <v>0.946</v>
      </c>
      <c r="CX94" s="8">
        <v>2.455</v>
      </c>
      <c r="CY94" s="14">
        <f t="shared" si="12"/>
        <v>22876.18599999999</v>
      </c>
      <c r="CZ94" s="14">
        <f t="shared" si="13"/>
        <v>8456.828</v>
      </c>
      <c r="DA94" s="14">
        <f t="shared" si="14"/>
        <v>1434.9739999999993</v>
      </c>
      <c r="DB94" s="16">
        <f t="shared" si="15"/>
        <v>36.96782322018191</v>
      </c>
      <c r="DC94" s="16">
        <f t="shared" si="16"/>
        <v>6.272785157455879</v>
      </c>
      <c r="DD94" s="16">
        <f t="shared" si="17"/>
        <v>56.75939162236221</v>
      </c>
    </row>
    <row r="95" spans="1:108" ht="14.25">
      <c r="A95" s="11">
        <v>2042</v>
      </c>
      <c r="B95" s="8">
        <v>435.82</v>
      </c>
      <c r="C95" s="8">
        <v>434.731</v>
      </c>
      <c r="D95" s="8">
        <v>433.677</v>
      </c>
      <c r="E95" s="8">
        <v>432.641</v>
      </c>
      <c r="F95" s="8">
        <v>431.607</v>
      </c>
      <c r="G95" s="8">
        <v>430.559</v>
      </c>
      <c r="H95" s="8">
        <v>429.48</v>
      </c>
      <c r="I95" s="8">
        <v>428.353</v>
      </c>
      <c r="J95" s="8">
        <v>427.164</v>
      </c>
      <c r="K95" s="8">
        <v>425.894</v>
      </c>
      <c r="L95" s="8">
        <v>424.564</v>
      </c>
      <c r="M95" s="8">
        <v>423.194</v>
      </c>
      <c r="N95" s="8">
        <v>421.584</v>
      </c>
      <c r="O95" s="8">
        <v>419.651</v>
      </c>
      <c r="P95" s="8">
        <v>417.479</v>
      </c>
      <c r="Q95" s="8">
        <v>415.262</v>
      </c>
      <c r="R95" s="8">
        <v>412.973</v>
      </c>
      <c r="S95" s="8">
        <v>410.654</v>
      </c>
      <c r="T95" s="8">
        <v>408.352</v>
      </c>
      <c r="U95" s="8">
        <v>406.05</v>
      </c>
      <c r="V95" s="8">
        <v>403.655</v>
      </c>
      <c r="W95" s="8">
        <v>401.155</v>
      </c>
      <c r="X95" s="8">
        <v>398.743</v>
      </c>
      <c r="Y95" s="8">
        <v>396.498</v>
      </c>
      <c r="Z95" s="8">
        <v>394.318</v>
      </c>
      <c r="AA95" s="8">
        <v>391.97</v>
      </c>
      <c r="AB95" s="8">
        <v>389.418</v>
      </c>
      <c r="AC95" s="8">
        <v>386.858</v>
      </c>
      <c r="AD95" s="8">
        <v>384.339</v>
      </c>
      <c r="AE95" s="8">
        <v>381.714</v>
      </c>
      <c r="AF95" s="8">
        <v>378.789</v>
      </c>
      <c r="AG95" s="8">
        <v>375.578</v>
      </c>
      <c r="AH95" s="8">
        <v>371.82</v>
      </c>
      <c r="AI95" s="8">
        <v>367.364</v>
      </c>
      <c r="AJ95" s="8">
        <v>362.281</v>
      </c>
      <c r="AK95" s="8">
        <v>356.937</v>
      </c>
      <c r="AL95" s="8">
        <v>351.431</v>
      </c>
      <c r="AM95" s="8">
        <v>344.909</v>
      </c>
      <c r="AN95" s="8">
        <v>337.043</v>
      </c>
      <c r="AO95" s="8">
        <v>328.284</v>
      </c>
      <c r="AP95" s="8">
        <v>319.431</v>
      </c>
      <c r="AQ95" s="8">
        <v>310.345</v>
      </c>
      <c r="AR95" s="8">
        <v>301.612</v>
      </c>
      <c r="AS95" s="8">
        <v>293.61</v>
      </c>
      <c r="AT95" s="8">
        <v>286.115</v>
      </c>
      <c r="AU95" s="8">
        <v>278.431</v>
      </c>
      <c r="AV95" s="8">
        <v>270.584</v>
      </c>
      <c r="AW95" s="8">
        <v>263.273</v>
      </c>
      <c r="AX95" s="8">
        <v>256.745</v>
      </c>
      <c r="AY95" s="8">
        <v>250.677</v>
      </c>
      <c r="AZ95" s="8">
        <v>244.536</v>
      </c>
      <c r="BA95" s="8">
        <v>238.465</v>
      </c>
      <c r="BB95" s="8">
        <v>231.858</v>
      </c>
      <c r="BC95" s="8">
        <v>224.38</v>
      </c>
      <c r="BD95" s="8">
        <v>216.304</v>
      </c>
      <c r="BE95" s="8">
        <v>208.304</v>
      </c>
      <c r="BF95" s="8">
        <v>200.313</v>
      </c>
      <c r="BG95" s="8">
        <v>192.097</v>
      </c>
      <c r="BH95" s="8">
        <v>183.626</v>
      </c>
      <c r="BI95" s="8">
        <v>175.014</v>
      </c>
      <c r="BJ95" s="8">
        <v>166.416</v>
      </c>
      <c r="BK95" s="8">
        <v>157.815</v>
      </c>
      <c r="BL95" s="8">
        <v>149.462</v>
      </c>
      <c r="BM95" s="8">
        <v>141.505</v>
      </c>
      <c r="BN95" s="8">
        <v>133.866</v>
      </c>
      <c r="BO95" s="8">
        <v>126.314</v>
      </c>
      <c r="BP95" s="8">
        <v>118.89</v>
      </c>
      <c r="BQ95" s="8">
        <v>111.74</v>
      </c>
      <c r="BR95" s="8">
        <v>104.919</v>
      </c>
      <c r="BS95" s="8">
        <v>98.379</v>
      </c>
      <c r="BT95" s="8">
        <v>92.022</v>
      </c>
      <c r="BU95" s="8">
        <v>85.864</v>
      </c>
      <c r="BV95" s="8">
        <v>79.91</v>
      </c>
      <c r="BW95" s="8">
        <v>74.151</v>
      </c>
      <c r="BX95" s="8">
        <v>68.587</v>
      </c>
      <c r="BY95" s="8">
        <v>63.235</v>
      </c>
      <c r="BZ95" s="8">
        <v>58.112</v>
      </c>
      <c r="CA95" s="8">
        <v>53.105</v>
      </c>
      <c r="CB95" s="8">
        <v>48.17</v>
      </c>
      <c r="CC95" s="8">
        <v>43.361</v>
      </c>
      <c r="CD95" s="8">
        <v>38.794</v>
      </c>
      <c r="CE95" s="8">
        <v>34.455</v>
      </c>
      <c r="CF95" s="8">
        <v>30.378</v>
      </c>
      <c r="CG95" s="8">
        <v>26.596</v>
      </c>
      <c r="CH95" s="8">
        <v>23.1</v>
      </c>
      <c r="CI95" s="8">
        <v>19.831</v>
      </c>
      <c r="CJ95" s="8">
        <v>16.774</v>
      </c>
      <c r="CK95" s="8">
        <v>14.092</v>
      </c>
      <c r="CL95" s="8">
        <v>11.846</v>
      </c>
      <c r="CM95" s="8">
        <v>9.957</v>
      </c>
      <c r="CN95" s="8">
        <v>8.272</v>
      </c>
      <c r="CO95" s="8">
        <v>6.796</v>
      </c>
      <c r="CP95" s="8">
        <v>5.528</v>
      </c>
      <c r="CQ95" s="8">
        <v>4.445</v>
      </c>
      <c r="CR95" s="8">
        <v>3.534</v>
      </c>
      <c r="CS95" s="8">
        <v>2.789</v>
      </c>
      <c r="CT95" s="8">
        <v>2.195</v>
      </c>
      <c r="CU95" s="8">
        <v>1.707</v>
      </c>
      <c r="CV95" s="8">
        <v>1.296</v>
      </c>
      <c r="CW95" s="8">
        <v>0.96</v>
      </c>
      <c r="CX95" s="8">
        <v>2.478</v>
      </c>
      <c r="CY95" s="14">
        <f t="shared" si="12"/>
        <v>23160.159000000007</v>
      </c>
      <c r="CZ95" s="14">
        <f t="shared" si="13"/>
        <v>8469.689</v>
      </c>
      <c r="DA95" s="14">
        <f t="shared" si="14"/>
        <v>1492.5820000000003</v>
      </c>
      <c r="DB95" s="16">
        <f t="shared" si="15"/>
        <v>36.57008140574509</v>
      </c>
      <c r="DC95" s="16">
        <f t="shared" si="16"/>
        <v>6.444610332770168</v>
      </c>
      <c r="DD95" s="16">
        <f t="shared" si="17"/>
        <v>56.98530826148474</v>
      </c>
    </row>
    <row r="96" spans="1:108" ht="14.25">
      <c r="A96" s="11">
        <v>2043</v>
      </c>
      <c r="B96" s="8">
        <v>434.072</v>
      </c>
      <c r="C96" s="8">
        <v>433.248</v>
      </c>
      <c r="D96" s="8">
        <v>432.474</v>
      </c>
      <c r="E96" s="8">
        <v>431.727</v>
      </c>
      <c r="F96" s="8">
        <v>430.99</v>
      </c>
      <c r="G96" s="8">
        <v>430.24</v>
      </c>
      <c r="H96" s="8">
        <v>429.453</v>
      </c>
      <c r="I96" s="8">
        <v>428.612</v>
      </c>
      <c r="J96" s="8">
        <v>427.696</v>
      </c>
      <c r="K96" s="8">
        <v>426.681</v>
      </c>
      <c r="L96" s="8">
        <v>425.593</v>
      </c>
      <c r="M96" s="8">
        <v>424.452</v>
      </c>
      <c r="N96" s="8">
        <v>423.021</v>
      </c>
      <c r="O96" s="8">
        <v>421.195</v>
      </c>
      <c r="P96" s="8">
        <v>419.079</v>
      </c>
      <c r="Q96" s="8">
        <v>416.908</v>
      </c>
      <c r="R96" s="8">
        <v>414.651</v>
      </c>
      <c r="S96" s="8">
        <v>412.324</v>
      </c>
      <c r="T96" s="8">
        <v>409.958</v>
      </c>
      <c r="U96" s="8">
        <v>407.559</v>
      </c>
      <c r="V96" s="8">
        <v>405.07</v>
      </c>
      <c r="W96" s="8">
        <v>402.48</v>
      </c>
      <c r="X96" s="8">
        <v>399.987</v>
      </c>
      <c r="Y96" s="8">
        <v>397.684</v>
      </c>
      <c r="Z96" s="8">
        <v>395.479</v>
      </c>
      <c r="AA96" s="8">
        <v>393.123</v>
      </c>
      <c r="AB96" s="8">
        <v>390.591</v>
      </c>
      <c r="AC96" s="8">
        <v>388.104</v>
      </c>
      <c r="AD96" s="8">
        <v>385.722</v>
      </c>
      <c r="AE96" s="8">
        <v>383.298</v>
      </c>
      <c r="AF96" s="8">
        <v>380.6</v>
      </c>
      <c r="AG96" s="8">
        <v>377.634</v>
      </c>
      <c r="AH96" s="8">
        <v>374.234</v>
      </c>
      <c r="AI96" s="8">
        <v>370.285</v>
      </c>
      <c r="AJ96" s="8">
        <v>365.809</v>
      </c>
      <c r="AK96" s="8">
        <v>361.051</v>
      </c>
      <c r="AL96" s="8">
        <v>356.087</v>
      </c>
      <c r="AM96" s="8">
        <v>350.169</v>
      </c>
      <c r="AN96" s="8">
        <v>342.991</v>
      </c>
      <c r="AO96" s="8">
        <v>334.93</v>
      </c>
      <c r="AP96" s="8">
        <v>326.738</v>
      </c>
      <c r="AQ96" s="8">
        <v>318.35</v>
      </c>
      <c r="AR96" s="8">
        <v>309.909</v>
      </c>
      <c r="AS96" s="8">
        <v>301.594</v>
      </c>
      <c r="AT96" s="8">
        <v>293.401</v>
      </c>
      <c r="AU96" s="8">
        <v>285.056</v>
      </c>
      <c r="AV96" s="8">
        <v>276.503</v>
      </c>
      <c r="AW96" s="8">
        <v>268.643</v>
      </c>
      <c r="AX96" s="8">
        <v>261.859</v>
      </c>
      <c r="AY96" s="8">
        <v>255.744</v>
      </c>
      <c r="AZ96" s="8">
        <v>249.499</v>
      </c>
      <c r="BA96" s="8">
        <v>243.278</v>
      </c>
      <c r="BB96" s="8">
        <v>236.715</v>
      </c>
      <c r="BC96" s="8">
        <v>229.542</v>
      </c>
      <c r="BD96" s="8">
        <v>221.932</v>
      </c>
      <c r="BE96" s="8">
        <v>214.385</v>
      </c>
      <c r="BF96" s="8">
        <v>206.878</v>
      </c>
      <c r="BG96" s="8">
        <v>198.974</v>
      </c>
      <c r="BH96" s="8">
        <v>190.538</v>
      </c>
      <c r="BI96" s="8">
        <v>181.767</v>
      </c>
      <c r="BJ96" s="8">
        <v>173.027</v>
      </c>
      <c r="BK96" s="8">
        <v>164.267</v>
      </c>
      <c r="BL96" s="8">
        <v>155.71</v>
      </c>
      <c r="BM96" s="8">
        <v>147.505</v>
      </c>
      <c r="BN96" s="8">
        <v>139.587</v>
      </c>
      <c r="BO96" s="8">
        <v>131.726</v>
      </c>
      <c r="BP96" s="8">
        <v>123.965</v>
      </c>
      <c r="BQ96" s="8">
        <v>116.487</v>
      </c>
      <c r="BR96" s="8">
        <v>109.366</v>
      </c>
      <c r="BS96" s="8">
        <v>102.543</v>
      </c>
      <c r="BT96" s="8">
        <v>95.898</v>
      </c>
      <c r="BU96" s="8">
        <v>89.447</v>
      </c>
      <c r="BV96" s="8">
        <v>83.21</v>
      </c>
      <c r="BW96" s="8">
        <v>77.183</v>
      </c>
      <c r="BX96" s="8">
        <v>71.36</v>
      </c>
      <c r="BY96" s="8">
        <v>65.76</v>
      </c>
      <c r="BZ96" s="8">
        <v>60.394</v>
      </c>
      <c r="CA96" s="8">
        <v>55.168</v>
      </c>
      <c r="CB96" s="8">
        <v>50.04</v>
      </c>
      <c r="CC96" s="8">
        <v>45.062</v>
      </c>
      <c r="CD96" s="8">
        <v>40.331</v>
      </c>
      <c r="CE96" s="8">
        <v>35.842</v>
      </c>
      <c r="CF96" s="8">
        <v>31.619</v>
      </c>
      <c r="CG96" s="8">
        <v>27.688</v>
      </c>
      <c r="CH96" s="8">
        <v>24.047</v>
      </c>
      <c r="CI96" s="8">
        <v>20.644</v>
      </c>
      <c r="CJ96" s="8">
        <v>17.468</v>
      </c>
      <c r="CK96" s="8">
        <v>14.667</v>
      </c>
      <c r="CL96" s="8">
        <v>12.3</v>
      </c>
      <c r="CM96" s="8">
        <v>10.296</v>
      </c>
      <c r="CN96" s="8">
        <v>8.503</v>
      </c>
      <c r="CO96" s="8">
        <v>6.926</v>
      </c>
      <c r="CP96" s="8">
        <v>5.586</v>
      </c>
      <c r="CQ96" s="8">
        <v>4.471</v>
      </c>
      <c r="CR96" s="8">
        <v>3.555</v>
      </c>
      <c r="CS96" s="8">
        <v>2.808</v>
      </c>
      <c r="CT96" s="8">
        <v>2.224</v>
      </c>
      <c r="CU96" s="8">
        <v>1.74</v>
      </c>
      <c r="CV96" s="8">
        <v>1.322</v>
      </c>
      <c r="CW96" s="8">
        <v>0.972</v>
      </c>
      <c r="CX96" s="8">
        <v>2.499</v>
      </c>
      <c r="CY96" s="14">
        <f t="shared" si="12"/>
        <v>23439.778999999995</v>
      </c>
      <c r="CZ96" s="14">
        <f t="shared" si="13"/>
        <v>8479.932999999997</v>
      </c>
      <c r="DA96" s="14">
        <f t="shared" si="14"/>
        <v>1553.1169999999997</v>
      </c>
      <c r="DB96" s="16">
        <f t="shared" si="15"/>
        <v>36.17752966015592</v>
      </c>
      <c r="DC96" s="16">
        <f t="shared" si="16"/>
        <v>6.625988239906187</v>
      </c>
      <c r="DD96" s="16">
        <f t="shared" si="17"/>
        <v>57.196482099937896</v>
      </c>
    </row>
    <row r="97" spans="1:108" ht="14.25">
      <c r="A97" s="11">
        <v>2044</v>
      </c>
      <c r="B97" s="8">
        <v>432.175</v>
      </c>
      <c r="C97" s="8">
        <v>431.573</v>
      </c>
      <c r="D97" s="8">
        <v>431.045</v>
      </c>
      <c r="E97" s="8">
        <v>430.567</v>
      </c>
      <c r="F97" s="8">
        <v>430.113</v>
      </c>
      <c r="G97" s="8">
        <v>429.654</v>
      </c>
      <c r="H97" s="8">
        <v>429.166</v>
      </c>
      <c r="I97" s="8">
        <v>428.622</v>
      </c>
      <c r="J97" s="8">
        <v>427.995</v>
      </c>
      <c r="K97" s="8">
        <v>427.26</v>
      </c>
      <c r="L97" s="8">
        <v>426.438</v>
      </c>
      <c r="M97" s="8">
        <v>425.553</v>
      </c>
      <c r="N97" s="8">
        <v>424.334</v>
      </c>
      <c r="O97" s="8">
        <v>422.65</v>
      </c>
      <c r="P97" s="8">
        <v>420.628</v>
      </c>
      <c r="Q97" s="8">
        <v>418.537</v>
      </c>
      <c r="R97" s="8">
        <v>416.346</v>
      </c>
      <c r="S97" s="8">
        <v>414.036</v>
      </c>
      <c r="T97" s="8">
        <v>411.629</v>
      </c>
      <c r="U97" s="8">
        <v>409.146</v>
      </c>
      <c r="V97" s="8">
        <v>406.572</v>
      </c>
      <c r="W97" s="8">
        <v>403.893</v>
      </c>
      <c r="X97" s="8">
        <v>401.313</v>
      </c>
      <c r="Y97" s="8">
        <v>398.93</v>
      </c>
      <c r="Z97" s="8">
        <v>396.656</v>
      </c>
      <c r="AA97" s="8">
        <v>394.254</v>
      </c>
      <c r="AB97" s="8">
        <v>391.701</v>
      </c>
      <c r="AC97" s="8">
        <v>389.232</v>
      </c>
      <c r="AD97" s="8">
        <v>386.906</v>
      </c>
      <c r="AE97" s="8">
        <v>384.593</v>
      </c>
      <c r="AF97" s="8">
        <v>382.037</v>
      </c>
      <c r="AG97" s="8">
        <v>379.235</v>
      </c>
      <c r="AH97" s="8">
        <v>376.131</v>
      </c>
      <c r="AI97" s="8">
        <v>372.662</v>
      </c>
      <c r="AJ97" s="8">
        <v>368.792</v>
      </c>
      <c r="AK97" s="8">
        <v>364.62</v>
      </c>
      <c r="AL97" s="8">
        <v>360.202</v>
      </c>
      <c r="AM97" s="8">
        <v>354.929</v>
      </c>
      <c r="AN97" s="8">
        <v>348.527</v>
      </c>
      <c r="AO97" s="8">
        <v>341.283</v>
      </c>
      <c r="AP97" s="8">
        <v>333.871</v>
      </c>
      <c r="AQ97" s="8">
        <v>326.297</v>
      </c>
      <c r="AR97" s="8">
        <v>318.25</v>
      </c>
      <c r="AS97" s="8">
        <v>309.687</v>
      </c>
      <c r="AT97" s="8">
        <v>300.836</v>
      </c>
      <c r="AU97" s="8">
        <v>291.87</v>
      </c>
      <c r="AV97" s="8">
        <v>282.657</v>
      </c>
      <c r="AW97" s="8">
        <v>274.248</v>
      </c>
      <c r="AX97" s="8">
        <v>267.152</v>
      </c>
      <c r="AY97" s="8">
        <v>260.892</v>
      </c>
      <c r="AZ97" s="8">
        <v>254.451</v>
      </c>
      <c r="BA97" s="8">
        <v>247.983</v>
      </c>
      <c r="BB97" s="8">
        <v>241.391</v>
      </c>
      <c r="BC97" s="8">
        <v>234.503</v>
      </c>
      <c r="BD97" s="8">
        <v>227.37</v>
      </c>
      <c r="BE97" s="8">
        <v>220.281</v>
      </c>
      <c r="BF97" s="8">
        <v>213.26</v>
      </c>
      <c r="BG97" s="8">
        <v>205.698</v>
      </c>
      <c r="BH97" s="8">
        <v>197.343</v>
      </c>
      <c r="BI97" s="8">
        <v>188.477</v>
      </c>
      <c r="BJ97" s="8">
        <v>179.66</v>
      </c>
      <c r="BK97" s="8">
        <v>170.813</v>
      </c>
      <c r="BL97" s="8">
        <v>162.105</v>
      </c>
      <c r="BM97" s="8">
        <v>153.685</v>
      </c>
      <c r="BN97" s="8">
        <v>145.498</v>
      </c>
      <c r="BO97" s="8">
        <v>137.342</v>
      </c>
      <c r="BP97" s="8">
        <v>129.257</v>
      </c>
      <c r="BQ97" s="8">
        <v>121.456</v>
      </c>
      <c r="BR97" s="8">
        <v>114.032</v>
      </c>
      <c r="BS97" s="8">
        <v>106.923</v>
      </c>
      <c r="BT97" s="8">
        <v>99.976</v>
      </c>
      <c r="BU97" s="8">
        <v>93.218</v>
      </c>
      <c r="BV97" s="8">
        <v>86.682</v>
      </c>
      <c r="BW97" s="8">
        <v>80.369</v>
      </c>
      <c r="BX97" s="8">
        <v>74.273</v>
      </c>
      <c r="BY97" s="8">
        <v>68.404</v>
      </c>
      <c r="BZ97" s="8">
        <v>62.776</v>
      </c>
      <c r="CA97" s="8">
        <v>57.313</v>
      </c>
      <c r="CB97" s="8">
        <v>51.985</v>
      </c>
      <c r="CC97" s="8">
        <v>46.834</v>
      </c>
      <c r="CD97" s="8">
        <v>41.938</v>
      </c>
      <c r="CE97" s="8">
        <v>37.294</v>
      </c>
      <c r="CF97" s="8">
        <v>32.921</v>
      </c>
      <c r="CG97" s="8">
        <v>28.838</v>
      </c>
      <c r="CH97" s="8">
        <v>25.05</v>
      </c>
      <c r="CI97" s="8">
        <v>21.511</v>
      </c>
      <c r="CJ97" s="8">
        <v>18.214</v>
      </c>
      <c r="CK97" s="8">
        <v>15.289</v>
      </c>
      <c r="CL97" s="8">
        <v>12.797</v>
      </c>
      <c r="CM97" s="8">
        <v>10.669</v>
      </c>
      <c r="CN97" s="8">
        <v>8.763</v>
      </c>
      <c r="CO97" s="8">
        <v>7.075</v>
      </c>
      <c r="CP97" s="8">
        <v>5.656</v>
      </c>
      <c r="CQ97" s="8">
        <v>4.505</v>
      </c>
      <c r="CR97" s="8">
        <v>3.581</v>
      </c>
      <c r="CS97" s="8">
        <v>2.833</v>
      </c>
      <c r="CT97" s="8">
        <v>2.252</v>
      </c>
      <c r="CU97" s="8">
        <v>1.772</v>
      </c>
      <c r="CV97" s="8">
        <v>1.347</v>
      </c>
      <c r="CW97" s="8">
        <v>0.984</v>
      </c>
      <c r="CX97" s="8">
        <v>2.519</v>
      </c>
      <c r="CY97" s="14">
        <f t="shared" si="12"/>
        <v>23714.860999999986</v>
      </c>
      <c r="CZ97" s="14">
        <f t="shared" si="13"/>
        <v>8487.466999999999</v>
      </c>
      <c r="DA97" s="14">
        <f t="shared" si="14"/>
        <v>1616.6480000000001</v>
      </c>
      <c r="DB97" s="16">
        <f t="shared" si="15"/>
        <v>35.78965527143509</v>
      </c>
      <c r="DC97" s="16">
        <f t="shared" si="16"/>
        <v>6.817024986990229</v>
      </c>
      <c r="DD97" s="16">
        <f t="shared" si="17"/>
        <v>57.39331974157468</v>
      </c>
    </row>
    <row r="98" spans="1:108" ht="14.25">
      <c r="A98" s="11">
        <v>2045</v>
      </c>
      <c r="B98" s="8">
        <v>430.162</v>
      </c>
      <c r="C98" s="8">
        <v>429.737</v>
      </c>
      <c r="D98" s="8">
        <v>429.421</v>
      </c>
      <c r="E98" s="8">
        <v>429.186</v>
      </c>
      <c r="F98" s="8">
        <v>428.998</v>
      </c>
      <c r="G98" s="8">
        <v>428.823</v>
      </c>
      <c r="H98" s="8">
        <v>428.63</v>
      </c>
      <c r="I98" s="8">
        <v>428.385</v>
      </c>
      <c r="J98" s="8">
        <v>428.058</v>
      </c>
      <c r="K98" s="8">
        <v>427.615</v>
      </c>
      <c r="L98" s="8">
        <v>427.078</v>
      </c>
      <c r="M98" s="8">
        <v>426.472</v>
      </c>
      <c r="N98" s="8">
        <v>425.487</v>
      </c>
      <c r="O98" s="8">
        <v>423.982</v>
      </c>
      <c r="P98" s="8">
        <v>422.088</v>
      </c>
      <c r="Q98" s="8">
        <v>420.111</v>
      </c>
      <c r="R98" s="8">
        <v>418.022</v>
      </c>
      <c r="S98" s="8">
        <v>415.761</v>
      </c>
      <c r="T98" s="8">
        <v>413.337</v>
      </c>
      <c r="U98" s="8">
        <v>410.792</v>
      </c>
      <c r="V98" s="8">
        <v>408.149</v>
      </c>
      <c r="W98" s="8">
        <v>405.396</v>
      </c>
      <c r="X98" s="8">
        <v>402.728</v>
      </c>
      <c r="Y98" s="8">
        <v>400.242</v>
      </c>
      <c r="Z98" s="8">
        <v>397.865</v>
      </c>
      <c r="AA98" s="8">
        <v>395.377</v>
      </c>
      <c r="AB98" s="8">
        <v>392.768</v>
      </c>
      <c r="AC98" s="8">
        <v>390.262</v>
      </c>
      <c r="AD98" s="8">
        <v>387.929</v>
      </c>
      <c r="AE98" s="8">
        <v>385.644</v>
      </c>
      <c r="AF98" s="8">
        <v>383.158</v>
      </c>
      <c r="AG98" s="8">
        <v>380.439</v>
      </c>
      <c r="AH98" s="8">
        <v>377.581</v>
      </c>
      <c r="AI98" s="8">
        <v>374.577</v>
      </c>
      <c r="AJ98" s="8">
        <v>371.325</v>
      </c>
      <c r="AK98" s="8">
        <v>367.753</v>
      </c>
      <c r="AL98" s="8">
        <v>363.906</v>
      </c>
      <c r="AM98" s="8">
        <v>359.297</v>
      </c>
      <c r="AN98" s="8">
        <v>353.689</v>
      </c>
      <c r="AO98" s="8">
        <v>347.28</v>
      </c>
      <c r="AP98" s="8">
        <v>340.668</v>
      </c>
      <c r="AQ98" s="8">
        <v>333.923</v>
      </c>
      <c r="AR98" s="8">
        <v>326.319</v>
      </c>
      <c r="AS98" s="8">
        <v>317.614</v>
      </c>
      <c r="AT98" s="8">
        <v>308.233</v>
      </c>
      <c r="AU98" s="8">
        <v>298.771</v>
      </c>
      <c r="AV98" s="8">
        <v>289.029</v>
      </c>
      <c r="AW98" s="8">
        <v>280.146</v>
      </c>
      <c r="AX98" s="8">
        <v>272.716</v>
      </c>
      <c r="AY98" s="8">
        <v>266.236</v>
      </c>
      <c r="AZ98" s="8">
        <v>259.528</v>
      </c>
      <c r="BA98" s="8">
        <v>252.746</v>
      </c>
      <c r="BB98" s="8">
        <v>246.054</v>
      </c>
      <c r="BC98" s="8">
        <v>239.391</v>
      </c>
      <c r="BD98" s="8">
        <v>232.687</v>
      </c>
      <c r="BE98" s="8">
        <v>226.002</v>
      </c>
      <c r="BF98" s="8">
        <v>219.409</v>
      </c>
      <c r="BG98" s="8">
        <v>212.165</v>
      </c>
      <c r="BH98" s="8">
        <v>203.936</v>
      </c>
      <c r="BI98" s="8">
        <v>195.057</v>
      </c>
      <c r="BJ98" s="8">
        <v>186.244</v>
      </c>
      <c r="BK98" s="8">
        <v>177.395</v>
      </c>
      <c r="BL98" s="8">
        <v>168.606</v>
      </c>
      <c r="BM98" s="8">
        <v>160.008</v>
      </c>
      <c r="BN98" s="8">
        <v>151.573</v>
      </c>
      <c r="BO98" s="8">
        <v>143.145</v>
      </c>
      <c r="BP98" s="8">
        <v>134.757</v>
      </c>
      <c r="BQ98" s="8">
        <v>126.648</v>
      </c>
      <c r="BR98" s="8">
        <v>118.922</v>
      </c>
      <c r="BS98" s="8">
        <v>111.515</v>
      </c>
      <c r="BT98" s="8">
        <v>104.255</v>
      </c>
      <c r="BU98" s="8">
        <v>97.178</v>
      </c>
      <c r="BV98" s="8">
        <v>90.327</v>
      </c>
      <c r="BW98" s="8">
        <v>83.714</v>
      </c>
      <c r="BX98" s="8">
        <v>77.331</v>
      </c>
      <c r="BY98" s="8">
        <v>71.179</v>
      </c>
      <c r="BZ98" s="8">
        <v>65.271</v>
      </c>
      <c r="CA98" s="8">
        <v>59.559</v>
      </c>
      <c r="CB98" s="8">
        <v>54.022</v>
      </c>
      <c r="CC98" s="8">
        <v>48.693</v>
      </c>
      <c r="CD98" s="8">
        <v>43.626</v>
      </c>
      <c r="CE98" s="8">
        <v>38.824</v>
      </c>
      <c r="CF98" s="8">
        <v>34.295</v>
      </c>
      <c r="CG98" s="8">
        <v>30.053</v>
      </c>
      <c r="CH98" s="8">
        <v>26.105</v>
      </c>
      <c r="CI98" s="8">
        <v>22.423</v>
      </c>
      <c r="CJ98" s="8">
        <v>18.993</v>
      </c>
      <c r="CK98" s="8">
        <v>15.941</v>
      </c>
      <c r="CL98" s="8">
        <v>13.318</v>
      </c>
      <c r="CM98" s="8">
        <v>11.065</v>
      </c>
      <c r="CN98" s="8">
        <v>9.044</v>
      </c>
      <c r="CO98" s="8">
        <v>7.25</v>
      </c>
      <c r="CP98" s="8">
        <v>5.75</v>
      </c>
      <c r="CQ98" s="8">
        <v>4.558</v>
      </c>
      <c r="CR98" s="8">
        <v>3.621</v>
      </c>
      <c r="CS98" s="8">
        <v>2.863</v>
      </c>
      <c r="CT98" s="8">
        <v>2.282</v>
      </c>
      <c r="CU98" s="8">
        <v>1.802</v>
      </c>
      <c r="CV98" s="8">
        <v>1.369</v>
      </c>
      <c r="CW98" s="8">
        <v>0.993</v>
      </c>
      <c r="CX98" s="8">
        <v>2.538</v>
      </c>
      <c r="CY98" s="14">
        <f t="shared" si="12"/>
        <v>23985.195000000003</v>
      </c>
      <c r="CZ98" s="14">
        <f t="shared" si="13"/>
        <v>8492.144999999999</v>
      </c>
      <c r="DA98" s="14">
        <f t="shared" si="14"/>
        <v>1683.229</v>
      </c>
      <c r="DB98" s="16">
        <f t="shared" si="15"/>
        <v>35.4057784395749</v>
      </c>
      <c r="DC98" s="16">
        <f t="shared" si="16"/>
        <v>7.017783261716238</v>
      </c>
      <c r="DD98" s="16">
        <f t="shared" si="17"/>
        <v>57.57643829870886</v>
      </c>
    </row>
    <row r="99" spans="1:108" ht="14.25">
      <c r="A99" s="11">
        <v>2046</v>
      </c>
      <c r="B99" s="8">
        <v>428.068</v>
      </c>
      <c r="C99" s="8">
        <v>427.778</v>
      </c>
      <c r="D99" s="8">
        <v>427.639</v>
      </c>
      <c r="E99" s="8">
        <v>427.617</v>
      </c>
      <c r="F99" s="8">
        <v>427.671</v>
      </c>
      <c r="G99" s="8">
        <v>427.763</v>
      </c>
      <c r="H99" s="8">
        <v>427.85</v>
      </c>
      <c r="I99" s="8">
        <v>427.903</v>
      </c>
      <c r="J99" s="8">
        <v>427.873</v>
      </c>
      <c r="K99" s="8">
        <v>427.728</v>
      </c>
      <c r="L99" s="8">
        <v>427.487</v>
      </c>
      <c r="M99" s="8">
        <v>427.169</v>
      </c>
      <c r="N99" s="8">
        <v>426.44</v>
      </c>
      <c r="O99" s="8">
        <v>425.142</v>
      </c>
      <c r="P99" s="8">
        <v>423.413</v>
      </c>
      <c r="Q99" s="8">
        <v>421.585</v>
      </c>
      <c r="R99" s="8">
        <v>419.634</v>
      </c>
      <c r="S99" s="8">
        <v>417.456</v>
      </c>
      <c r="T99" s="8">
        <v>415.049</v>
      </c>
      <c r="U99" s="8">
        <v>412.471</v>
      </c>
      <c r="V99" s="8">
        <v>409.785</v>
      </c>
      <c r="W99" s="8">
        <v>406.982</v>
      </c>
      <c r="X99" s="8">
        <v>404.235</v>
      </c>
      <c r="Y99" s="8">
        <v>401.634</v>
      </c>
      <c r="Z99" s="8">
        <v>399.124</v>
      </c>
      <c r="AA99" s="8">
        <v>396.522</v>
      </c>
      <c r="AB99" s="8">
        <v>393.827</v>
      </c>
      <c r="AC99" s="8">
        <v>391.246</v>
      </c>
      <c r="AD99" s="8">
        <v>388.85</v>
      </c>
      <c r="AE99" s="8">
        <v>386.54</v>
      </c>
      <c r="AF99" s="8">
        <v>384.059</v>
      </c>
      <c r="AG99" s="8">
        <v>381.365</v>
      </c>
      <c r="AH99" s="8">
        <v>378.702</v>
      </c>
      <c r="AI99" s="8">
        <v>376.137</v>
      </c>
      <c r="AJ99" s="8">
        <v>373.493</v>
      </c>
      <c r="AK99" s="8">
        <v>370.516</v>
      </c>
      <c r="AL99" s="8">
        <v>367.245</v>
      </c>
      <c r="AM99" s="8">
        <v>363.292</v>
      </c>
      <c r="AN99" s="8">
        <v>358.433</v>
      </c>
      <c r="AO99" s="8">
        <v>352.8</v>
      </c>
      <c r="AP99" s="8">
        <v>346.94</v>
      </c>
      <c r="AQ99" s="8">
        <v>340.961</v>
      </c>
      <c r="AR99" s="8">
        <v>333.822</v>
      </c>
      <c r="AS99" s="8">
        <v>325.129</v>
      </c>
      <c r="AT99" s="8">
        <v>315.448</v>
      </c>
      <c r="AU99" s="8">
        <v>305.703</v>
      </c>
      <c r="AV99" s="8">
        <v>295.656</v>
      </c>
      <c r="AW99" s="8">
        <v>286.438</v>
      </c>
      <c r="AX99" s="8">
        <v>278.688</v>
      </c>
      <c r="AY99" s="8">
        <v>271.91</v>
      </c>
      <c r="AZ99" s="8">
        <v>264.872</v>
      </c>
      <c r="BA99" s="8">
        <v>257.714</v>
      </c>
      <c r="BB99" s="8">
        <v>250.843</v>
      </c>
      <c r="BC99" s="8">
        <v>244.308</v>
      </c>
      <c r="BD99" s="8">
        <v>237.928</v>
      </c>
      <c r="BE99" s="8">
        <v>231.54</v>
      </c>
      <c r="BF99" s="8">
        <v>225.255</v>
      </c>
      <c r="BG99" s="8">
        <v>218.271</v>
      </c>
      <c r="BH99" s="8">
        <v>210.206</v>
      </c>
      <c r="BI99" s="8">
        <v>201.421</v>
      </c>
      <c r="BJ99" s="8">
        <v>192.706</v>
      </c>
      <c r="BK99" s="8">
        <v>183.955</v>
      </c>
      <c r="BL99" s="8">
        <v>175.171</v>
      </c>
      <c r="BM99" s="8">
        <v>166.441</v>
      </c>
      <c r="BN99" s="8">
        <v>157.782</v>
      </c>
      <c r="BO99" s="8">
        <v>149.113</v>
      </c>
      <c r="BP99" s="8">
        <v>140.455</v>
      </c>
      <c r="BQ99" s="8">
        <v>132.06</v>
      </c>
      <c r="BR99" s="8">
        <v>124.035</v>
      </c>
      <c r="BS99" s="8">
        <v>116.324</v>
      </c>
      <c r="BT99" s="8">
        <v>108.742</v>
      </c>
      <c r="BU99" s="8">
        <v>101.329</v>
      </c>
      <c r="BV99" s="8">
        <v>94.152</v>
      </c>
      <c r="BW99" s="8">
        <v>87.226</v>
      </c>
      <c r="BX99" s="8">
        <v>80.548</v>
      </c>
      <c r="BY99" s="8">
        <v>74.102</v>
      </c>
      <c r="BZ99" s="8">
        <v>67.899</v>
      </c>
      <c r="CA99" s="8">
        <v>61.925</v>
      </c>
      <c r="CB99" s="8">
        <v>56.169</v>
      </c>
      <c r="CC99" s="8">
        <v>50.652</v>
      </c>
      <c r="CD99" s="8">
        <v>45.404</v>
      </c>
      <c r="CE99" s="8">
        <v>40.433</v>
      </c>
      <c r="CF99" s="8">
        <v>35.739</v>
      </c>
      <c r="CG99" s="8">
        <v>31.325</v>
      </c>
      <c r="CH99" s="8">
        <v>27.205</v>
      </c>
      <c r="CI99" s="8">
        <v>23.366</v>
      </c>
      <c r="CJ99" s="8">
        <v>19.794</v>
      </c>
      <c r="CK99" s="8">
        <v>16.607</v>
      </c>
      <c r="CL99" s="8">
        <v>13.855</v>
      </c>
      <c r="CM99" s="8">
        <v>11.483</v>
      </c>
      <c r="CN99" s="8">
        <v>9.352</v>
      </c>
      <c r="CO99" s="8">
        <v>7.455</v>
      </c>
      <c r="CP99" s="8">
        <v>5.878</v>
      </c>
      <c r="CQ99" s="8">
        <v>4.641</v>
      </c>
      <c r="CR99" s="8">
        <v>3.679</v>
      </c>
      <c r="CS99" s="8">
        <v>2.904</v>
      </c>
      <c r="CT99" s="8">
        <v>2.316</v>
      </c>
      <c r="CU99" s="8">
        <v>1.827</v>
      </c>
      <c r="CV99" s="8">
        <v>1.385</v>
      </c>
      <c r="CW99" s="8">
        <v>1</v>
      </c>
      <c r="CX99" s="8">
        <v>2.557</v>
      </c>
      <c r="CY99" s="14">
        <f>SUM(B99:CX99)</f>
        <v>24250.566999999995</v>
      </c>
      <c r="CZ99" s="14">
        <f t="shared" si="13"/>
        <v>8493.735999999999</v>
      </c>
      <c r="DA99" s="14">
        <f t="shared" si="14"/>
        <v>1752.9360000000004</v>
      </c>
      <c r="DB99" s="16">
        <f t="shared" si="15"/>
        <v>35.02489653128523</v>
      </c>
      <c r="DC99" s="16">
        <f t="shared" si="16"/>
        <v>7.228433050658159</v>
      </c>
      <c r="DD99" s="16">
        <f>100-DB99-DC99</f>
        <v>57.7466704180566</v>
      </c>
    </row>
    <row r="100" spans="1:108" ht="14.25">
      <c r="A100" s="11">
        <v>2047</v>
      </c>
      <c r="B100" s="8">
        <v>425.948</v>
      </c>
      <c r="C100" s="8">
        <v>425.743</v>
      </c>
      <c r="D100" s="8">
        <v>425.739</v>
      </c>
      <c r="E100" s="8">
        <v>425.891</v>
      </c>
      <c r="F100" s="8">
        <v>426.154</v>
      </c>
      <c r="G100" s="8">
        <v>426.485</v>
      </c>
      <c r="H100" s="8">
        <v>426.835</v>
      </c>
      <c r="I100" s="8">
        <v>427.164</v>
      </c>
      <c r="J100" s="8">
        <v>427.423</v>
      </c>
      <c r="K100" s="8">
        <v>427.571</v>
      </c>
      <c r="L100" s="8">
        <v>427.624</v>
      </c>
      <c r="M100" s="8">
        <v>427.597</v>
      </c>
      <c r="N100" s="8">
        <v>427.138</v>
      </c>
      <c r="O100" s="8">
        <v>426.073</v>
      </c>
      <c r="P100" s="8">
        <v>424.549</v>
      </c>
      <c r="Q100" s="8">
        <v>422.908</v>
      </c>
      <c r="R100" s="8">
        <v>421.132</v>
      </c>
      <c r="S100" s="8">
        <v>419.075</v>
      </c>
      <c r="T100" s="8">
        <v>416.723</v>
      </c>
      <c r="U100" s="8">
        <v>414.149</v>
      </c>
      <c r="V100" s="8">
        <v>411.454</v>
      </c>
      <c r="W100" s="8">
        <v>408.637</v>
      </c>
      <c r="X100" s="8">
        <v>405.831</v>
      </c>
      <c r="Y100" s="8">
        <v>403.119</v>
      </c>
      <c r="Z100" s="8">
        <v>400.469</v>
      </c>
      <c r="AA100" s="8">
        <v>397.74</v>
      </c>
      <c r="AB100" s="8">
        <v>394.941</v>
      </c>
      <c r="AC100" s="8">
        <v>392.26</v>
      </c>
      <c r="AD100" s="8">
        <v>389.774</v>
      </c>
      <c r="AE100" s="8">
        <v>387.402</v>
      </c>
      <c r="AF100" s="8">
        <v>384.892</v>
      </c>
      <c r="AG100" s="8">
        <v>382.183</v>
      </c>
      <c r="AH100" s="8">
        <v>379.664</v>
      </c>
      <c r="AI100" s="8">
        <v>377.473</v>
      </c>
      <c r="AJ100" s="8">
        <v>375.362</v>
      </c>
      <c r="AK100" s="8">
        <v>372.914</v>
      </c>
      <c r="AL100" s="8">
        <v>370.174</v>
      </c>
      <c r="AM100" s="8">
        <v>366.814</v>
      </c>
      <c r="AN100" s="8">
        <v>362.612</v>
      </c>
      <c r="AO100" s="8">
        <v>357.664</v>
      </c>
      <c r="AP100" s="8">
        <v>352.466</v>
      </c>
      <c r="AQ100" s="8">
        <v>347.15</v>
      </c>
      <c r="AR100" s="8">
        <v>340.499</v>
      </c>
      <c r="AS100" s="8">
        <v>332.028</v>
      </c>
      <c r="AT100" s="8">
        <v>322.381</v>
      </c>
      <c r="AU100" s="8">
        <v>312.661</v>
      </c>
      <c r="AV100" s="8">
        <v>302.631</v>
      </c>
      <c r="AW100" s="8">
        <v>293.293</v>
      </c>
      <c r="AX100" s="8">
        <v>285.247</v>
      </c>
      <c r="AY100" s="8">
        <v>278.069</v>
      </c>
      <c r="AZ100" s="8">
        <v>270.622</v>
      </c>
      <c r="BA100" s="8">
        <v>263.013</v>
      </c>
      <c r="BB100" s="8">
        <v>255.859</v>
      </c>
      <c r="BC100" s="8">
        <v>249.318</v>
      </c>
      <c r="BD100" s="8">
        <v>243.115</v>
      </c>
      <c r="BE100" s="8">
        <v>236.871</v>
      </c>
      <c r="BF100" s="8">
        <v>230.718</v>
      </c>
      <c r="BG100" s="8">
        <v>223.907</v>
      </c>
      <c r="BH100" s="8">
        <v>216.045</v>
      </c>
      <c r="BI100" s="8">
        <v>207.471</v>
      </c>
      <c r="BJ100" s="8">
        <v>198.968</v>
      </c>
      <c r="BK100" s="8">
        <v>190.438</v>
      </c>
      <c r="BL100" s="8">
        <v>181.756</v>
      </c>
      <c r="BM100" s="8">
        <v>172.953</v>
      </c>
      <c r="BN100" s="8">
        <v>164.096</v>
      </c>
      <c r="BO100" s="8">
        <v>155.222</v>
      </c>
      <c r="BP100" s="8">
        <v>146.34</v>
      </c>
      <c r="BQ100" s="8">
        <v>137.683</v>
      </c>
      <c r="BR100" s="8">
        <v>129.374</v>
      </c>
      <c r="BS100" s="8">
        <v>121.354</v>
      </c>
      <c r="BT100" s="8">
        <v>113.442</v>
      </c>
      <c r="BU100" s="8">
        <v>105.683</v>
      </c>
      <c r="BV100" s="8">
        <v>98.166</v>
      </c>
      <c r="BW100" s="8">
        <v>90.924</v>
      </c>
      <c r="BX100" s="8">
        <v>83.944</v>
      </c>
      <c r="BY100" s="8">
        <v>77.195</v>
      </c>
      <c r="BZ100" s="8">
        <v>70.688</v>
      </c>
      <c r="CA100" s="8">
        <v>64.436</v>
      </c>
      <c r="CB100" s="8">
        <v>58.444</v>
      </c>
      <c r="CC100" s="8">
        <v>52.717</v>
      </c>
      <c r="CD100" s="8">
        <v>47.271</v>
      </c>
      <c r="CE100" s="8">
        <v>42.112</v>
      </c>
      <c r="CF100" s="8">
        <v>37.233</v>
      </c>
      <c r="CG100" s="8">
        <v>32.638</v>
      </c>
      <c r="CH100" s="8">
        <v>28.337</v>
      </c>
      <c r="CI100" s="8">
        <v>24.333</v>
      </c>
      <c r="CJ100" s="8">
        <v>20.609</v>
      </c>
      <c r="CK100" s="8">
        <v>17.283</v>
      </c>
      <c r="CL100" s="8">
        <v>14.405</v>
      </c>
      <c r="CM100" s="8">
        <v>11.921</v>
      </c>
      <c r="CN100" s="8">
        <v>9.687</v>
      </c>
      <c r="CO100" s="8">
        <v>7.699</v>
      </c>
      <c r="CP100" s="8">
        <v>6.048</v>
      </c>
      <c r="CQ100" s="8">
        <v>4.758</v>
      </c>
      <c r="CR100" s="8">
        <v>3.762</v>
      </c>
      <c r="CS100" s="8">
        <v>2.958</v>
      </c>
      <c r="CT100" s="8">
        <v>2.351</v>
      </c>
      <c r="CU100" s="8">
        <v>1.848</v>
      </c>
      <c r="CV100" s="8">
        <v>1.394</v>
      </c>
      <c r="CW100" s="8">
        <v>1.004</v>
      </c>
      <c r="CX100" s="8">
        <v>2.575</v>
      </c>
      <c r="CY100" s="14">
        <f>SUM(B100:CX100)</f>
        <v>24510.713000000003</v>
      </c>
      <c r="CZ100" s="14">
        <f t="shared" si="13"/>
        <v>8491.921</v>
      </c>
      <c r="DA100" s="14">
        <f t="shared" si="14"/>
        <v>1825.838</v>
      </c>
      <c r="DB100" s="16">
        <f t="shared" si="15"/>
        <v>34.64575265517571</v>
      </c>
      <c r="DC100" s="16">
        <f t="shared" si="16"/>
        <v>7.449142748315807</v>
      </c>
      <c r="DD100" s="16">
        <f>100-DB100-DC100</f>
        <v>57.90510459650848</v>
      </c>
    </row>
    <row r="101" spans="1:108" ht="14.25">
      <c r="A101" s="11">
        <v>2048</v>
      </c>
      <c r="B101" s="8">
        <v>423.858</v>
      </c>
      <c r="C101" s="8">
        <v>423.687</v>
      </c>
      <c r="D101" s="8">
        <v>423.765</v>
      </c>
      <c r="E101" s="8">
        <v>424.045</v>
      </c>
      <c r="F101" s="8">
        <v>424.473</v>
      </c>
      <c r="G101" s="8">
        <v>425.003</v>
      </c>
      <c r="H101" s="8">
        <v>425.579</v>
      </c>
      <c r="I101" s="8">
        <v>426.156</v>
      </c>
      <c r="J101" s="8">
        <v>426.682</v>
      </c>
      <c r="K101" s="8">
        <v>427.105</v>
      </c>
      <c r="L101" s="8">
        <v>427.44</v>
      </c>
      <c r="M101" s="8">
        <v>427.697</v>
      </c>
      <c r="N101" s="8">
        <v>427.514</v>
      </c>
      <c r="O101" s="8">
        <v>426.709</v>
      </c>
      <c r="P101" s="8">
        <v>425.426</v>
      </c>
      <c r="Q101" s="8">
        <v>424.016</v>
      </c>
      <c r="R101" s="8">
        <v>422.456</v>
      </c>
      <c r="S101" s="8">
        <v>420.568</v>
      </c>
      <c r="T101" s="8">
        <v>418.316</v>
      </c>
      <c r="U101" s="8">
        <v>415.788</v>
      </c>
      <c r="V101" s="8">
        <v>413.13</v>
      </c>
      <c r="W101" s="8">
        <v>410.338</v>
      </c>
      <c r="X101" s="8">
        <v>407.508</v>
      </c>
      <c r="Y101" s="8">
        <v>404.714</v>
      </c>
      <c r="Z101" s="8">
        <v>401.941</v>
      </c>
      <c r="AA101" s="8">
        <v>399.099</v>
      </c>
      <c r="AB101" s="8">
        <v>396.193</v>
      </c>
      <c r="AC101" s="8">
        <v>393.414</v>
      </c>
      <c r="AD101" s="8">
        <v>390.841</v>
      </c>
      <c r="AE101" s="8">
        <v>388.403</v>
      </c>
      <c r="AF101" s="8">
        <v>385.855</v>
      </c>
      <c r="AG101" s="8">
        <v>383.124</v>
      </c>
      <c r="AH101" s="8">
        <v>380.692</v>
      </c>
      <c r="AI101" s="8">
        <v>378.741</v>
      </c>
      <c r="AJ101" s="8">
        <v>376.982</v>
      </c>
      <c r="AK101" s="8">
        <v>374.902</v>
      </c>
      <c r="AL101" s="8">
        <v>372.545</v>
      </c>
      <c r="AM101" s="8">
        <v>369.638</v>
      </c>
      <c r="AN101" s="8">
        <v>365.98</v>
      </c>
      <c r="AO101" s="8">
        <v>361.623</v>
      </c>
      <c r="AP101" s="8">
        <v>357.001</v>
      </c>
      <c r="AQ101" s="8">
        <v>352.236</v>
      </c>
      <c r="AR101" s="8">
        <v>346.121</v>
      </c>
      <c r="AS101" s="8">
        <v>338.163</v>
      </c>
      <c r="AT101" s="8">
        <v>328.978</v>
      </c>
      <c r="AU101" s="8">
        <v>319.695</v>
      </c>
      <c r="AV101" s="8">
        <v>310.115</v>
      </c>
      <c r="AW101" s="8">
        <v>300.931</v>
      </c>
      <c r="AX101" s="8">
        <v>292.618</v>
      </c>
      <c r="AY101" s="8">
        <v>284.893</v>
      </c>
      <c r="AZ101" s="8">
        <v>276.923</v>
      </c>
      <c r="BA101" s="8">
        <v>268.746</v>
      </c>
      <c r="BB101" s="8">
        <v>261.165</v>
      </c>
      <c r="BC101" s="8">
        <v>254.445</v>
      </c>
      <c r="BD101" s="8">
        <v>248.238</v>
      </c>
      <c r="BE101" s="8">
        <v>241.947</v>
      </c>
      <c r="BF101" s="8">
        <v>235.712</v>
      </c>
      <c r="BG101" s="8">
        <v>228.954</v>
      </c>
      <c r="BH101" s="8">
        <v>221.337</v>
      </c>
      <c r="BI101" s="8">
        <v>213.116</v>
      </c>
      <c r="BJ101" s="8">
        <v>204.952</v>
      </c>
      <c r="BK101" s="8">
        <v>196.786</v>
      </c>
      <c r="BL101" s="8">
        <v>188.322</v>
      </c>
      <c r="BM101" s="8">
        <v>179.512</v>
      </c>
      <c r="BN101" s="8">
        <v>170.487</v>
      </c>
      <c r="BO101" s="8">
        <v>161.451</v>
      </c>
      <c r="BP101" s="8">
        <v>152.394</v>
      </c>
      <c r="BQ101" s="8">
        <v>143.512</v>
      </c>
      <c r="BR101" s="8">
        <v>134.933</v>
      </c>
      <c r="BS101" s="8">
        <v>126.609</v>
      </c>
      <c r="BT101" s="8">
        <v>118.367</v>
      </c>
      <c r="BU101" s="8">
        <v>110.256</v>
      </c>
      <c r="BV101" s="8">
        <v>102.394</v>
      </c>
      <c r="BW101" s="8">
        <v>94.83</v>
      </c>
      <c r="BX101" s="8">
        <v>87.547</v>
      </c>
      <c r="BY101" s="8">
        <v>80.486</v>
      </c>
      <c r="BZ101" s="8">
        <v>73.668</v>
      </c>
      <c r="CA101" s="8">
        <v>67.122</v>
      </c>
      <c r="CB101" s="8">
        <v>60.865</v>
      </c>
      <c r="CC101" s="8">
        <v>54.897</v>
      </c>
      <c r="CD101" s="8">
        <v>49.215</v>
      </c>
      <c r="CE101" s="8">
        <v>43.836</v>
      </c>
      <c r="CF101" s="8">
        <v>38.748</v>
      </c>
      <c r="CG101" s="8">
        <v>33.959</v>
      </c>
      <c r="CH101" s="8">
        <v>29.482</v>
      </c>
      <c r="CI101" s="8">
        <v>25.312</v>
      </c>
      <c r="CJ101" s="8">
        <v>21.437</v>
      </c>
      <c r="CK101" s="8">
        <v>17.972</v>
      </c>
      <c r="CL101" s="8">
        <v>14.975</v>
      </c>
      <c r="CM101" s="8">
        <v>12.386</v>
      </c>
      <c r="CN101" s="8">
        <v>10.058</v>
      </c>
      <c r="CO101" s="8">
        <v>7.987</v>
      </c>
      <c r="CP101" s="8">
        <v>6.265</v>
      </c>
      <c r="CQ101" s="8">
        <v>4.915</v>
      </c>
      <c r="CR101" s="8">
        <v>3.872</v>
      </c>
      <c r="CS101" s="8">
        <v>3.029</v>
      </c>
      <c r="CT101" s="8">
        <v>2.389</v>
      </c>
      <c r="CU101" s="8">
        <v>1.864</v>
      </c>
      <c r="CV101" s="8">
        <v>1.399</v>
      </c>
      <c r="CW101" s="8">
        <v>1.001</v>
      </c>
      <c r="CX101" s="8">
        <v>2.592</v>
      </c>
      <c r="CY101" s="14">
        <f>SUM(B101:CX101)</f>
        <v>24765.363000000012</v>
      </c>
      <c r="CZ101" s="14">
        <f t="shared" si="13"/>
        <v>8486.283000000001</v>
      </c>
      <c r="DA101" s="14">
        <f t="shared" si="14"/>
        <v>1902.024</v>
      </c>
      <c r="DB101" s="16">
        <f t="shared" si="15"/>
        <v>34.26674182001692</v>
      </c>
      <c r="DC101" s="16">
        <f t="shared" si="16"/>
        <v>7.680178158503064</v>
      </c>
      <c r="DD101" s="16">
        <f>100-DB101-DC101</f>
        <v>58.05308002148002</v>
      </c>
    </row>
    <row r="102" spans="1:108" ht="14.25">
      <c r="A102" s="11">
        <v>2049</v>
      </c>
      <c r="B102" s="8">
        <v>421.874</v>
      </c>
      <c r="C102" s="8">
        <v>421.67</v>
      </c>
      <c r="D102" s="8">
        <v>421.768</v>
      </c>
      <c r="E102" s="8">
        <v>422.114</v>
      </c>
      <c r="F102" s="8">
        <v>422.65</v>
      </c>
      <c r="G102" s="8">
        <v>423.323</v>
      </c>
      <c r="H102" s="8">
        <v>424.079</v>
      </c>
      <c r="I102" s="8">
        <v>424.86</v>
      </c>
      <c r="J102" s="8">
        <v>425.613</v>
      </c>
      <c r="K102" s="8">
        <v>426.283</v>
      </c>
      <c r="L102" s="8">
        <v>426.878</v>
      </c>
      <c r="M102" s="8">
        <v>427.399</v>
      </c>
      <c r="N102" s="8">
        <v>427.489</v>
      </c>
      <c r="O102" s="8">
        <v>426.971</v>
      </c>
      <c r="P102" s="8">
        <v>425.971</v>
      </c>
      <c r="Q102" s="8">
        <v>424.835</v>
      </c>
      <c r="R102" s="8">
        <v>423.544</v>
      </c>
      <c r="S102" s="8">
        <v>421.875</v>
      </c>
      <c r="T102" s="8">
        <v>419.774</v>
      </c>
      <c r="U102" s="8">
        <v>417.344</v>
      </c>
      <c r="V102" s="8">
        <v>414.772</v>
      </c>
      <c r="W102" s="8">
        <v>412.057</v>
      </c>
      <c r="X102" s="8">
        <v>409.259</v>
      </c>
      <c r="Y102" s="8">
        <v>406.435</v>
      </c>
      <c r="Z102" s="8">
        <v>403.596</v>
      </c>
      <c r="AA102" s="8">
        <v>400.681</v>
      </c>
      <c r="AB102" s="8">
        <v>397.696</v>
      </c>
      <c r="AC102" s="8">
        <v>394.848</v>
      </c>
      <c r="AD102" s="8">
        <v>392.222</v>
      </c>
      <c r="AE102" s="8">
        <v>389.757</v>
      </c>
      <c r="AF102" s="8">
        <v>387.193</v>
      </c>
      <c r="AG102" s="8">
        <v>384.475</v>
      </c>
      <c r="AH102" s="8">
        <v>382.061</v>
      </c>
      <c r="AI102" s="8">
        <v>380.121</v>
      </c>
      <c r="AJ102" s="8">
        <v>378.388</v>
      </c>
      <c r="AK102" s="8">
        <v>376.377</v>
      </c>
      <c r="AL102" s="8">
        <v>374.112</v>
      </c>
      <c r="AM102" s="8">
        <v>371.434</v>
      </c>
      <c r="AN102" s="8">
        <v>368.183</v>
      </c>
      <c r="AO102" s="8">
        <v>364.367</v>
      </c>
      <c r="AP102" s="8">
        <v>360.267</v>
      </c>
      <c r="AQ102" s="8">
        <v>355.967</v>
      </c>
      <c r="AR102" s="8">
        <v>350.491</v>
      </c>
      <c r="AS102" s="8">
        <v>343.424</v>
      </c>
      <c r="AT102" s="8">
        <v>335.239</v>
      </c>
      <c r="AU102" s="8">
        <v>326.906</v>
      </c>
      <c r="AV102" s="8">
        <v>318.322</v>
      </c>
      <c r="AW102" s="8">
        <v>309.642</v>
      </c>
      <c r="AX102" s="8">
        <v>301.065</v>
      </c>
      <c r="AY102" s="8">
        <v>292.588</v>
      </c>
      <c r="AZ102" s="8">
        <v>283.915</v>
      </c>
      <c r="BA102" s="8">
        <v>274.998</v>
      </c>
      <c r="BB102" s="8">
        <v>266.782</v>
      </c>
      <c r="BC102" s="8">
        <v>259.676</v>
      </c>
      <c r="BD102" s="8">
        <v>253.262</v>
      </c>
      <c r="BE102" s="8">
        <v>246.7</v>
      </c>
      <c r="BF102" s="8">
        <v>240.134</v>
      </c>
      <c r="BG102" s="8">
        <v>233.299</v>
      </c>
      <c r="BH102" s="8">
        <v>225.966</v>
      </c>
      <c r="BI102" s="8">
        <v>218.258</v>
      </c>
      <c r="BJ102" s="8">
        <v>210.586</v>
      </c>
      <c r="BK102" s="8">
        <v>202.938</v>
      </c>
      <c r="BL102" s="8">
        <v>194.833</v>
      </c>
      <c r="BM102" s="8">
        <v>186.087</v>
      </c>
      <c r="BN102" s="8">
        <v>176.922</v>
      </c>
      <c r="BO102" s="8">
        <v>167.778</v>
      </c>
      <c r="BP102" s="8">
        <v>158.598</v>
      </c>
      <c r="BQ102" s="8">
        <v>149.533</v>
      </c>
      <c r="BR102" s="8">
        <v>140.711</v>
      </c>
      <c r="BS102" s="8">
        <v>132.095</v>
      </c>
      <c r="BT102" s="8">
        <v>123.533</v>
      </c>
      <c r="BU102" s="8">
        <v>115.071</v>
      </c>
      <c r="BV102" s="8">
        <v>106.862</v>
      </c>
      <c r="BW102" s="8">
        <v>98.976</v>
      </c>
      <c r="BX102" s="8">
        <v>91.388</v>
      </c>
      <c r="BY102" s="8">
        <v>84.01</v>
      </c>
      <c r="BZ102" s="8">
        <v>76.875</v>
      </c>
      <c r="CA102" s="8">
        <v>70.016</v>
      </c>
      <c r="CB102" s="8">
        <v>63.453</v>
      </c>
      <c r="CC102" s="8">
        <v>57.19</v>
      </c>
      <c r="CD102" s="8">
        <v>51.225</v>
      </c>
      <c r="CE102" s="8">
        <v>45.565</v>
      </c>
      <c r="CF102" s="8">
        <v>40.235</v>
      </c>
      <c r="CG102" s="8">
        <v>35.251</v>
      </c>
      <c r="CH102" s="8">
        <v>30.611</v>
      </c>
      <c r="CI102" s="8">
        <v>26.291</v>
      </c>
      <c r="CJ102" s="8">
        <v>22.279</v>
      </c>
      <c r="CK102" s="8">
        <v>18.692</v>
      </c>
      <c r="CL102" s="8">
        <v>15.581</v>
      </c>
      <c r="CM102" s="8">
        <v>12.888</v>
      </c>
      <c r="CN102" s="8">
        <v>10.473</v>
      </c>
      <c r="CO102" s="8">
        <v>8.323</v>
      </c>
      <c r="CP102" s="8">
        <v>6.534</v>
      </c>
      <c r="CQ102" s="8">
        <v>5.116</v>
      </c>
      <c r="CR102" s="8">
        <v>4.012</v>
      </c>
      <c r="CS102" s="8">
        <v>3.117</v>
      </c>
      <c r="CT102" s="8">
        <v>2.431</v>
      </c>
      <c r="CU102" s="8">
        <v>1.875</v>
      </c>
      <c r="CV102" s="8">
        <v>1.395</v>
      </c>
      <c r="CW102" s="8">
        <v>0.995</v>
      </c>
      <c r="CX102" s="8">
        <v>2.61</v>
      </c>
      <c r="CY102" s="14">
        <f>SUM(B102:CX102)</f>
        <v>25014.20299999998</v>
      </c>
      <c r="CZ102" s="14">
        <f t="shared" si="13"/>
        <v>8476.313999999998</v>
      </c>
      <c r="DA102" s="14">
        <f t="shared" si="14"/>
        <v>1981.5879999999997</v>
      </c>
      <c r="DB102" s="16">
        <f t="shared" si="15"/>
        <v>33.88600468301951</v>
      </c>
      <c r="DC102" s="16">
        <f t="shared" si="16"/>
        <v>7.921851437761185</v>
      </c>
      <c r="DD102" s="16">
        <f>100-DB102-DC102</f>
        <v>58.19214387921931</v>
      </c>
    </row>
    <row r="103" spans="1:108" ht="14.25">
      <c r="A103" s="11">
        <v>2050</v>
      </c>
      <c r="B103" s="8">
        <v>420.074</v>
      </c>
      <c r="C103" s="8">
        <v>419.764</v>
      </c>
      <c r="D103" s="8">
        <v>419.804</v>
      </c>
      <c r="E103" s="8">
        <v>420.138</v>
      </c>
      <c r="F103" s="8">
        <v>420.709</v>
      </c>
      <c r="G103" s="8">
        <v>421.454</v>
      </c>
      <c r="H103" s="8">
        <v>422.321</v>
      </c>
      <c r="I103" s="8">
        <v>423.247</v>
      </c>
      <c r="J103" s="8">
        <v>424.176</v>
      </c>
      <c r="K103" s="8">
        <v>425.05</v>
      </c>
      <c r="L103" s="8">
        <v>425.865</v>
      </c>
      <c r="M103" s="8">
        <v>426.621</v>
      </c>
      <c r="N103" s="8">
        <v>426.979</v>
      </c>
      <c r="O103" s="8">
        <v>426.767</v>
      </c>
      <c r="P103" s="8">
        <v>426.098</v>
      </c>
      <c r="Q103" s="8">
        <v>425.288</v>
      </c>
      <c r="R103" s="8">
        <v>424.321</v>
      </c>
      <c r="S103" s="8">
        <v>422.935</v>
      </c>
      <c r="T103" s="8">
        <v>421.043</v>
      </c>
      <c r="U103" s="8">
        <v>418.764</v>
      </c>
      <c r="V103" s="8">
        <v>416.34</v>
      </c>
      <c r="W103" s="8">
        <v>413.762</v>
      </c>
      <c r="X103" s="8">
        <v>411.065</v>
      </c>
      <c r="Y103" s="8">
        <v>408.304</v>
      </c>
      <c r="Z103" s="8">
        <v>405.497</v>
      </c>
      <c r="AA103" s="8">
        <v>402.592</v>
      </c>
      <c r="AB103" s="8">
        <v>399.584</v>
      </c>
      <c r="AC103" s="8">
        <v>396.727</v>
      </c>
      <c r="AD103" s="8">
        <v>394.135</v>
      </c>
      <c r="AE103" s="8">
        <v>391.714</v>
      </c>
      <c r="AF103" s="8">
        <v>389.2</v>
      </c>
      <c r="AG103" s="8">
        <v>386.586</v>
      </c>
      <c r="AH103" s="8">
        <v>384.103</v>
      </c>
      <c r="AI103" s="8">
        <v>381.814</v>
      </c>
      <c r="AJ103" s="8">
        <v>379.597</v>
      </c>
      <c r="AK103" s="8">
        <v>377.18</v>
      </c>
      <c r="AL103" s="8">
        <v>374.541</v>
      </c>
      <c r="AM103" s="8">
        <v>371.745</v>
      </c>
      <c r="AN103" s="8">
        <v>368.771</v>
      </c>
      <c r="AO103" s="8">
        <v>365.524</v>
      </c>
      <c r="AP103" s="8">
        <v>361.953</v>
      </c>
      <c r="AQ103" s="8">
        <v>358.101</v>
      </c>
      <c r="AR103" s="8">
        <v>353.448</v>
      </c>
      <c r="AS103" s="8">
        <v>347.747</v>
      </c>
      <c r="AT103" s="8">
        <v>341.207</v>
      </c>
      <c r="AU103" s="8">
        <v>334.448</v>
      </c>
      <c r="AV103" s="8">
        <v>327.534</v>
      </c>
      <c r="AW103" s="8">
        <v>319.761</v>
      </c>
      <c r="AX103" s="8">
        <v>310.907</v>
      </c>
      <c r="AY103" s="8">
        <v>301.376</v>
      </c>
      <c r="AZ103" s="8">
        <v>291.743</v>
      </c>
      <c r="BA103" s="8">
        <v>281.822</v>
      </c>
      <c r="BB103" s="8">
        <v>272.702</v>
      </c>
      <c r="BC103" s="8">
        <v>264.963</v>
      </c>
      <c r="BD103" s="8">
        <v>258.122</v>
      </c>
      <c r="BE103" s="8">
        <v>251.043</v>
      </c>
      <c r="BF103" s="8">
        <v>243.876</v>
      </c>
      <c r="BG103" s="8">
        <v>236.812</v>
      </c>
      <c r="BH103" s="8">
        <v>229.815</v>
      </c>
      <c r="BI103" s="8">
        <v>222.797</v>
      </c>
      <c r="BJ103" s="8">
        <v>215.78</v>
      </c>
      <c r="BK103" s="8">
        <v>208.845</v>
      </c>
      <c r="BL103" s="8">
        <v>201.247</v>
      </c>
      <c r="BM103" s="8">
        <v>192.644</v>
      </c>
      <c r="BN103" s="8">
        <v>183.378</v>
      </c>
      <c r="BO103" s="8">
        <v>174.173</v>
      </c>
      <c r="BP103" s="8">
        <v>164.933</v>
      </c>
      <c r="BQ103" s="8">
        <v>155.732</v>
      </c>
      <c r="BR103" s="8">
        <v>146.703</v>
      </c>
      <c r="BS103" s="8">
        <v>137.823</v>
      </c>
      <c r="BT103" s="8">
        <v>128.958</v>
      </c>
      <c r="BU103" s="8">
        <v>120.154</v>
      </c>
      <c r="BV103" s="8">
        <v>111.604</v>
      </c>
      <c r="BW103" s="8">
        <v>103.402</v>
      </c>
      <c r="BX103" s="8">
        <v>95.508</v>
      </c>
      <c r="BY103" s="8">
        <v>87.809</v>
      </c>
      <c r="BZ103" s="8">
        <v>80.353</v>
      </c>
      <c r="CA103" s="8">
        <v>73.155</v>
      </c>
      <c r="CB103" s="8">
        <v>66.227</v>
      </c>
      <c r="CC103" s="8">
        <v>59.594</v>
      </c>
      <c r="CD103" s="8">
        <v>53.268</v>
      </c>
      <c r="CE103" s="8">
        <v>47.253</v>
      </c>
      <c r="CF103" s="8">
        <v>41.633</v>
      </c>
      <c r="CG103" s="8">
        <v>36.457</v>
      </c>
      <c r="CH103" s="8">
        <v>31.695</v>
      </c>
      <c r="CI103" s="8">
        <v>27.258</v>
      </c>
      <c r="CJ103" s="8">
        <v>23.146</v>
      </c>
      <c r="CK103" s="8">
        <v>19.463</v>
      </c>
      <c r="CL103" s="8">
        <v>16.246</v>
      </c>
      <c r="CM103" s="8">
        <v>13.444</v>
      </c>
      <c r="CN103" s="8">
        <v>10.938</v>
      </c>
      <c r="CO103" s="8">
        <v>8.716</v>
      </c>
      <c r="CP103" s="8">
        <v>6.854</v>
      </c>
      <c r="CQ103" s="8">
        <v>5.363</v>
      </c>
      <c r="CR103" s="8">
        <v>4.183</v>
      </c>
      <c r="CS103" s="8">
        <v>3.224</v>
      </c>
      <c r="CT103" s="8">
        <v>2.477</v>
      </c>
      <c r="CU103" s="8">
        <v>1.88</v>
      </c>
      <c r="CV103" s="8">
        <v>1.383</v>
      </c>
      <c r="CW103" s="8">
        <v>0.986</v>
      </c>
      <c r="CX103" s="8">
        <v>2.628</v>
      </c>
      <c r="CY103" s="14">
        <f>SUM(B103:CX103)</f>
        <v>25256.892999999996</v>
      </c>
      <c r="CZ103" s="14">
        <f t="shared" si="13"/>
        <v>8461.418</v>
      </c>
      <c r="DA103" s="14">
        <f t="shared" si="14"/>
        <v>2064.6230000000005</v>
      </c>
      <c r="DB103" s="16">
        <f t="shared" si="15"/>
        <v>33.501420780457835</v>
      </c>
      <c r="DC103" s="16">
        <f t="shared" si="16"/>
        <v>8.17449319676811</v>
      </c>
      <c r="DD103" s="16">
        <f>100-DB103-DC103</f>
        <v>58.324086022774054</v>
      </c>
    </row>
    <row r="104" spans="1:108" ht="14.2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4"/>
      <c r="CZ104" s="14"/>
      <c r="DA104" s="14"/>
      <c r="DB104" s="16"/>
      <c r="DC104" s="16"/>
      <c r="DD104" s="16"/>
    </row>
    <row r="105" ht="14.25">
      <c r="A105" s="6" t="s">
        <v>23</v>
      </c>
    </row>
    <row r="106" ht="14.25">
      <c r="A106" s="6" t="s">
        <v>24</v>
      </c>
    </row>
    <row r="108" ht="14.25">
      <c r="S108" s="5" t="str">
        <f>CONCATENATE("Population age structure",", ",Notes!B2,", ","1950-2050")</f>
        <v>Population age structure, Senegal, 1950-2050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4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5" customWidth="1"/>
    <col min="2" max="16384" width="10.28125" style="5" customWidth="1"/>
  </cols>
  <sheetData>
    <row r="1" ht="14.25">
      <c r="A1" s="5" t="str">
        <f>CONCATENATE("Per capita consumption and labor income, ",Notes!B2,", ",Notes!B3)</f>
        <v>Per capita consumption and labor income, Senegal, 2004</v>
      </c>
    </row>
    <row r="2" spans="1:102" s="6" customFormat="1" ht="14.25">
      <c r="A2" s="6" t="s">
        <v>1</v>
      </c>
      <c r="B2" s="6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6">
        <v>69</v>
      </c>
      <c r="BT2" s="6">
        <v>70</v>
      </c>
      <c r="BU2" s="6">
        <v>71</v>
      </c>
      <c r="BV2" s="6">
        <v>72</v>
      </c>
      <c r="BW2" s="6">
        <v>73</v>
      </c>
      <c r="BX2" s="6">
        <v>74</v>
      </c>
      <c r="BY2" s="6">
        <v>75</v>
      </c>
      <c r="BZ2" s="6">
        <v>76</v>
      </c>
      <c r="CA2" s="6">
        <v>77</v>
      </c>
      <c r="CB2" s="6">
        <v>78</v>
      </c>
      <c r="CC2" s="6">
        <v>79</v>
      </c>
      <c r="CD2" s="6">
        <v>80</v>
      </c>
      <c r="CE2" s="6">
        <v>81</v>
      </c>
      <c r="CF2" s="6">
        <v>82</v>
      </c>
      <c r="CG2" s="6">
        <v>83</v>
      </c>
      <c r="CH2" s="6">
        <v>84</v>
      </c>
      <c r="CI2" s="6">
        <v>85</v>
      </c>
      <c r="CJ2" s="6">
        <v>86</v>
      </c>
      <c r="CK2" s="6">
        <v>87</v>
      </c>
      <c r="CL2" s="6">
        <v>88</v>
      </c>
      <c r="CM2" s="6">
        <v>89</v>
      </c>
      <c r="CN2" s="6">
        <v>90</v>
      </c>
      <c r="CO2" s="6">
        <v>91</v>
      </c>
      <c r="CP2" s="6">
        <v>92</v>
      </c>
      <c r="CQ2" s="6">
        <v>93</v>
      </c>
      <c r="CR2" s="6">
        <v>94</v>
      </c>
      <c r="CS2" s="6">
        <v>95</v>
      </c>
      <c r="CT2" s="6">
        <v>96</v>
      </c>
      <c r="CU2" s="6">
        <v>97</v>
      </c>
      <c r="CV2" s="6">
        <v>98</v>
      </c>
      <c r="CW2" s="6">
        <v>99</v>
      </c>
      <c r="CX2" s="6">
        <v>100</v>
      </c>
    </row>
    <row r="3" spans="1:102" ht="14.25">
      <c r="A3" s="5" t="s">
        <v>20</v>
      </c>
      <c r="B3" s="7">
        <v>180577.2899303222</v>
      </c>
      <c r="C3" s="7">
        <v>185483.26629634848</v>
      </c>
      <c r="D3" s="7">
        <v>190389.2426659175</v>
      </c>
      <c r="E3" s="7">
        <v>197497.43988972448</v>
      </c>
      <c r="F3" s="7">
        <v>206425.52700034317</v>
      </c>
      <c r="G3" s="7">
        <v>212788.6638839338</v>
      </c>
      <c r="H3" s="7">
        <v>225422.47353782595</v>
      </c>
      <c r="I3" s="7">
        <v>243223.09851842764</v>
      </c>
      <c r="J3" s="7">
        <v>257146.2311661882</v>
      </c>
      <c r="K3" s="7">
        <v>273908.2197328872</v>
      </c>
      <c r="L3" s="7">
        <v>281086.86610372545</v>
      </c>
      <c r="M3" s="7">
        <v>303872.72360383393</v>
      </c>
      <c r="N3" s="7">
        <v>312287.34171517193</v>
      </c>
      <c r="O3" s="7">
        <v>334928.80818581453</v>
      </c>
      <c r="P3" s="7">
        <v>348203.4510650116</v>
      </c>
      <c r="Q3" s="7">
        <v>356702.55557846685</v>
      </c>
      <c r="R3" s="7">
        <v>377619.32445607043</v>
      </c>
      <c r="S3" s="7">
        <v>389463.53414585214</v>
      </c>
      <c r="T3" s="7">
        <v>400858.07131895435</v>
      </c>
      <c r="U3" s="7">
        <v>420342.82911861327</v>
      </c>
      <c r="V3" s="7">
        <v>408844.7728557545</v>
      </c>
      <c r="W3" s="7">
        <v>441596.1742879668</v>
      </c>
      <c r="X3" s="7">
        <v>443124.32277825807</v>
      </c>
      <c r="Y3" s="7">
        <v>455583.6678215237</v>
      </c>
      <c r="Z3" s="7">
        <v>459333.8181703185</v>
      </c>
      <c r="AA3" s="7">
        <v>445157.23197978316</v>
      </c>
      <c r="AB3" s="7">
        <v>453292.97409757867</v>
      </c>
      <c r="AC3" s="7">
        <v>454342.17358405975</v>
      </c>
      <c r="AD3" s="7">
        <v>454715.69403139746</v>
      </c>
      <c r="AE3" s="7">
        <v>457891.66727816674</v>
      </c>
      <c r="AF3" s="7">
        <v>448057.31376801233</v>
      </c>
      <c r="AG3" s="7">
        <v>455904.1730930945</v>
      </c>
      <c r="AH3" s="7">
        <v>452441.54991589097</v>
      </c>
      <c r="AI3" s="7">
        <v>453396.89103350404</v>
      </c>
      <c r="AJ3" s="7">
        <v>453229.0403127498</v>
      </c>
      <c r="AK3" s="7">
        <v>436986.28513329464</v>
      </c>
      <c r="AL3" s="7">
        <v>448126.0929029572</v>
      </c>
      <c r="AM3" s="7">
        <v>447164.8543959831</v>
      </c>
      <c r="AN3" s="7">
        <v>448313.00209841714</v>
      </c>
      <c r="AO3" s="7">
        <v>445526.3018491934</v>
      </c>
      <c r="AP3" s="7">
        <v>447156.3148685789</v>
      </c>
      <c r="AQ3" s="7">
        <v>454241.4674837925</v>
      </c>
      <c r="AR3" s="7">
        <v>455080.10968833615</v>
      </c>
      <c r="AS3" s="7">
        <v>472229.0546471272</v>
      </c>
      <c r="AT3" s="7">
        <v>477208.36520675593</v>
      </c>
      <c r="AU3" s="7">
        <v>457716.4841835097</v>
      </c>
      <c r="AV3" s="7">
        <v>483325.293229544</v>
      </c>
      <c r="AW3" s="7">
        <v>485697.33774622536</v>
      </c>
      <c r="AX3" s="7">
        <v>481934.0056770283</v>
      </c>
      <c r="AY3" s="7">
        <v>476174.2144086019</v>
      </c>
      <c r="AZ3" s="7">
        <v>465206.9465695848</v>
      </c>
      <c r="BA3" s="7">
        <v>463222.23592787166</v>
      </c>
      <c r="BB3" s="7">
        <v>456966.4765009932</v>
      </c>
      <c r="BC3" s="7">
        <v>455062.40201250324</v>
      </c>
      <c r="BD3" s="7">
        <v>443228.54955820204</v>
      </c>
      <c r="BE3" s="7">
        <v>428881.0124143223</v>
      </c>
      <c r="BF3" s="7">
        <v>442640.1077531936</v>
      </c>
      <c r="BG3" s="7">
        <v>429726.26715549047</v>
      </c>
      <c r="BH3" s="7">
        <v>421086.02375218796</v>
      </c>
      <c r="BI3" s="7">
        <v>414032.3746051035</v>
      </c>
      <c r="BJ3" s="7">
        <v>412555.47709704563</v>
      </c>
      <c r="BK3" s="7">
        <v>418953.20122625906</v>
      </c>
      <c r="BL3" s="7">
        <v>417740.0349655628</v>
      </c>
      <c r="BM3" s="7">
        <v>415995.5135162043</v>
      </c>
      <c r="BN3" s="7">
        <v>420548.9526740465</v>
      </c>
      <c r="BO3" s="7">
        <v>406739.6242168206</v>
      </c>
      <c r="BP3" s="7">
        <v>415689.7248994212</v>
      </c>
      <c r="BQ3" s="7">
        <v>409878.7025511051</v>
      </c>
      <c r="BR3" s="7">
        <v>405140.5363902342</v>
      </c>
      <c r="BS3" s="7">
        <v>407073.6502216428</v>
      </c>
      <c r="BT3" s="7">
        <v>402790.51124127675</v>
      </c>
      <c r="BU3" s="7">
        <v>405077.4389243136</v>
      </c>
      <c r="BV3" s="7">
        <v>404867.93948627176</v>
      </c>
      <c r="BW3" s="7">
        <v>397199.6423701129</v>
      </c>
      <c r="BX3" s="7">
        <v>395963.3655607582</v>
      </c>
      <c r="BY3" s="7">
        <v>394033.84107994236</v>
      </c>
      <c r="BZ3" s="7">
        <v>396607.27333749214</v>
      </c>
      <c r="CA3" s="7">
        <v>395170.05861906253</v>
      </c>
      <c r="CB3" s="7">
        <v>392583.90218353627</v>
      </c>
      <c r="CC3" s="7">
        <v>393484.99808253563</v>
      </c>
      <c r="CD3" s="7">
        <v>401251.5824193718</v>
      </c>
      <c r="CE3" s="7">
        <v>401349.790757398</v>
      </c>
      <c r="CF3" s="7">
        <v>397769.7205136188</v>
      </c>
      <c r="CG3" s="7">
        <v>395662.489742567</v>
      </c>
      <c r="CH3" s="7">
        <v>393614.5508117743</v>
      </c>
      <c r="CI3" s="7">
        <v>373168.59278588294</v>
      </c>
      <c r="CJ3" s="7">
        <v>364627.9222263741</v>
      </c>
      <c r="CK3" s="7">
        <v>356087.25166686525</v>
      </c>
      <c r="CL3" s="7">
        <v>347103.6565246367</v>
      </c>
      <c r="CM3" s="7">
        <v>332855.7543097327</v>
      </c>
      <c r="CN3" s="7">
        <v>318551.52758791356</v>
      </c>
      <c r="CO3" s="7">
        <v>318551.52758791356</v>
      </c>
      <c r="CP3" s="7">
        <v>318551.52758791356</v>
      </c>
      <c r="CQ3" s="7">
        <v>318551.52758791356</v>
      </c>
      <c r="CR3" s="7">
        <v>318551.52758791356</v>
      </c>
      <c r="CS3" s="7">
        <v>318551.52758791356</v>
      </c>
      <c r="CT3" s="7">
        <v>318551.52758791356</v>
      </c>
      <c r="CU3" s="7">
        <v>318551.52758791356</v>
      </c>
      <c r="CV3" s="7">
        <v>318551.52758791356</v>
      </c>
      <c r="CW3" s="7">
        <v>318551.52758791356</v>
      </c>
      <c r="CX3" s="7">
        <v>318551.52758791356</v>
      </c>
    </row>
    <row r="4" spans="1:102" ht="14.25">
      <c r="A4" s="5" t="s">
        <v>21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5353.208703550243</v>
      </c>
      <c r="H4" s="7">
        <v>10377.294788773374</v>
      </c>
      <c r="I4" s="7">
        <v>15431.735063744423</v>
      </c>
      <c r="J4" s="7">
        <v>29956.30570460698</v>
      </c>
      <c r="K4" s="7">
        <v>59152.85774257354</v>
      </c>
      <c r="L4" s="7">
        <v>61061.639064997275</v>
      </c>
      <c r="M4" s="7">
        <v>71414.26069823155</v>
      </c>
      <c r="N4" s="7">
        <v>82329.30565088731</v>
      </c>
      <c r="O4" s="7">
        <v>93244.35060354306</v>
      </c>
      <c r="P4" s="7">
        <v>104159.39555619884</v>
      </c>
      <c r="Q4" s="7">
        <v>115074.44050885462</v>
      </c>
      <c r="R4" s="7">
        <v>125989.4854615099</v>
      </c>
      <c r="S4" s="7">
        <v>136904.5304141657</v>
      </c>
      <c r="T4" s="7">
        <v>142738.55949352373</v>
      </c>
      <c r="U4" s="7">
        <v>162848.87766416545</v>
      </c>
      <c r="V4" s="7">
        <v>184300.07637954183</v>
      </c>
      <c r="W4" s="7">
        <v>201038.64434853778</v>
      </c>
      <c r="X4" s="7">
        <v>218399.83221603185</v>
      </c>
      <c r="Y4" s="7">
        <v>226854.12092267277</v>
      </c>
      <c r="Z4" s="7">
        <v>250479.32944035443</v>
      </c>
      <c r="AA4" s="7">
        <v>272665.39349124767</v>
      </c>
      <c r="AB4" s="7">
        <v>291052.0460128713</v>
      </c>
      <c r="AC4" s="7">
        <v>313910.6083283381</v>
      </c>
      <c r="AD4" s="7">
        <v>325572.6794942526</v>
      </c>
      <c r="AE4" s="7">
        <v>349485.34971334605</v>
      </c>
      <c r="AF4" s="7">
        <v>361181.1606684376</v>
      </c>
      <c r="AG4" s="7">
        <v>382518.0665442354</v>
      </c>
      <c r="AH4" s="7">
        <v>400826.3054405587</v>
      </c>
      <c r="AI4" s="7">
        <v>410639.3295819541</v>
      </c>
      <c r="AJ4" s="7">
        <v>425626.2177564553</v>
      </c>
      <c r="AK4" s="7">
        <v>437588.48868248373</v>
      </c>
      <c r="AL4" s="7">
        <v>451019.60640825366</v>
      </c>
      <c r="AM4" s="7">
        <v>461240.44409106905</v>
      </c>
      <c r="AN4" s="7">
        <v>484323.56241200847</v>
      </c>
      <c r="AO4" s="7">
        <v>504489.8993380774</v>
      </c>
      <c r="AP4" s="7">
        <v>523747.14156190905</v>
      </c>
      <c r="AQ4" s="7">
        <v>541466.1239234105</v>
      </c>
      <c r="AR4" s="7">
        <v>562337.2436180353</v>
      </c>
      <c r="AS4" s="7">
        <v>574357.6015008045</v>
      </c>
      <c r="AT4" s="7">
        <v>581303.744643353</v>
      </c>
      <c r="AU4" s="7">
        <v>618333.404786705</v>
      </c>
      <c r="AV4" s="7">
        <v>621488.1235342169</v>
      </c>
      <c r="AW4" s="7">
        <v>641701.8652321976</v>
      </c>
      <c r="AX4" s="7">
        <v>667853.3429103579</v>
      </c>
      <c r="AY4" s="7">
        <v>667126.1360793056</v>
      </c>
      <c r="AZ4" s="7">
        <v>664911.4715866353</v>
      </c>
      <c r="BA4" s="7">
        <v>657332.3411974665</v>
      </c>
      <c r="BB4" s="7">
        <v>656993.2123548948</v>
      </c>
      <c r="BC4" s="7">
        <v>627229.2754405441</v>
      </c>
      <c r="BD4" s="7">
        <v>593375.0003844118</v>
      </c>
      <c r="BE4" s="7">
        <v>563987.4066012633</v>
      </c>
      <c r="BF4" s="7">
        <v>534474.1598238708</v>
      </c>
      <c r="BG4" s="7">
        <v>489677.66891664406</v>
      </c>
      <c r="BH4" s="7">
        <v>465533.0411807644</v>
      </c>
      <c r="BI4" s="7">
        <v>421758.6705920053</v>
      </c>
      <c r="BJ4" s="7">
        <v>369557.77612311876</v>
      </c>
      <c r="BK4" s="7">
        <v>334616.4734649626</v>
      </c>
      <c r="BL4" s="7">
        <v>294025.1749787613</v>
      </c>
      <c r="BM4" s="7">
        <v>268676.15786716255</v>
      </c>
      <c r="BN4" s="7">
        <v>252279.19360973017</v>
      </c>
      <c r="BO4" s="7">
        <v>241341.13149324438</v>
      </c>
      <c r="BP4" s="7">
        <v>219523.1731799398</v>
      </c>
      <c r="BQ4" s="7">
        <v>200814.4942025677</v>
      </c>
      <c r="BR4" s="7">
        <v>192116.28315423624</v>
      </c>
      <c r="BS4" s="7">
        <v>169607.2770163864</v>
      </c>
      <c r="BT4" s="7">
        <v>151183.24079167517</v>
      </c>
      <c r="BU4" s="7">
        <v>136239.28185683116</v>
      </c>
      <c r="BV4" s="7">
        <v>120983.02320290914</v>
      </c>
      <c r="BW4" s="7">
        <v>93438.26852938675</v>
      </c>
      <c r="BX4" s="7">
        <v>86237.47705787657</v>
      </c>
      <c r="BY4" s="7">
        <v>82935.07659017702</v>
      </c>
      <c r="BZ4" s="7">
        <v>68183.68339561542</v>
      </c>
      <c r="CA4" s="7">
        <v>53432.290201054275</v>
      </c>
      <c r="CB4" s="7">
        <v>38680.89700649308</v>
      </c>
      <c r="CC4" s="7">
        <v>5727.603260205055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</row>
  </sheetData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20">
      <selection activeCell="M33" sqref="M33"/>
    </sheetView>
  </sheetViews>
  <sheetFormatPr defaultColWidth="11.421875" defaultRowHeight="12.75"/>
  <cols>
    <col min="1" max="1" width="10.28125" style="5" customWidth="1"/>
    <col min="2" max="3" width="12.140625" style="22" customWidth="1"/>
    <col min="4" max="16384" width="10.28125" style="5" customWidth="1"/>
  </cols>
  <sheetData>
    <row r="1" spans="1:3" s="17" customFormat="1" ht="80.25" customHeight="1" thickBot="1">
      <c r="A1" s="18"/>
      <c r="B1" s="18" t="s">
        <v>2</v>
      </c>
      <c r="C1" s="21" t="s">
        <v>22</v>
      </c>
    </row>
    <row r="2" spans="1:3" ht="14.25">
      <c r="A2" s="19">
        <v>1950</v>
      </c>
      <c r="B2" s="23">
        <f>SUMPRODUCT(Population!$B3:$CX3,'Age Profiles'!$B$4:$CX$4)/SUMPRODUCT(Population!B3:CX3,'Age Profiles'!$B$3:$CX$3)</f>
        <v>0.6077920679398924</v>
      </c>
      <c r="C2" s="24"/>
    </row>
    <row r="3" spans="1:14" ht="14.25">
      <c r="A3" s="19">
        <v>1951</v>
      </c>
      <c r="B3" s="23">
        <f>SUMPRODUCT(Population!$B4:$CX4,'Age Profiles'!$B$4:$CX$4)/SUMPRODUCT(Population!B4:CX4,'Age Profiles'!$B$3:$CX$3)</f>
        <v>0.6080337667534037</v>
      </c>
      <c r="C3" s="24">
        <f aca="true" t="shared" si="0" ref="C3:C34">100*LN(B3/B2)/($A3-$A2)</f>
        <v>0.03975878942500237</v>
      </c>
      <c r="N3" s="5" t="str">
        <f>CONCATENATE("Economic Support Ratio",", ",Notes!B2,", ","1950-2050 ")</f>
        <v>Economic Support Ratio, Senegal, 1950-2050 </v>
      </c>
    </row>
    <row r="4" spans="1:14" ht="14.25">
      <c r="A4" s="19">
        <v>1952</v>
      </c>
      <c r="B4" s="23">
        <f>SUMPRODUCT(Population!$B5:$CX5,'Age Profiles'!$B$4:$CX$4)/SUMPRODUCT(Population!B5:CX5,'Age Profiles'!$B$3:$CX$3)</f>
        <v>0.6080515646637172</v>
      </c>
      <c r="C4" s="24">
        <f t="shared" si="0"/>
        <v>0.0029270824760334485</v>
      </c>
      <c r="N4" s="5" t="str">
        <f>CONCATENATE("The First Demographic Dividend",", ",Notes!B2,", ","1950-2050 ")</f>
        <v>The First Demographic Dividend, Senegal, 1950-2050 </v>
      </c>
    </row>
    <row r="5" spans="1:3" ht="14.25">
      <c r="A5" s="19">
        <v>1953</v>
      </c>
      <c r="B5" s="23">
        <f>SUMPRODUCT(Population!$B6:$CX6,'Age Profiles'!$B$4:$CX$4)/SUMPRODUCT(Population!B6:CX6,'Age Profiles'!$B$3:$CX$3)</f>
        <v>0.6079522166570521</v>
      </c>
      <c r="C5" s="24">
        <f t="shared" si="0"/>
        <v>-0.01634008189978746</v>
      </c>
    </row>
    <row r="6" spans="1:3" ht="14.25">
      <c r="A6" s="19">
        <v>1954</v>
      </c>
      <c r="B6" s="23">
        <f>SUMPRODUCT(Population!$B7:$CX7,'Age Profiles'!$B$4:$CX$4)/SUMPRODUCT(Population!B7:CX7,'Age Profiles'!$B$3:$CX$3)</f>
        <v>0.6078061529847822</v>
      </c>
      <c r="C6" s="24">
        <f t="shared" si="0"/>
        <v>-0.02402840508771136</v>
      </c>
    </row>
    <row r="7" spans="1:3" ht="14.25">
      <c r="A7" s="19">
        <v>1955</v>
      </c>
      <c r="B7" s="23">
        <f>SUMPRODUCT(Population!$B8:$CX8,'Age Profiles'!$B$4:$CX$4)/SUMPRODUCT(Population!B8:CX8,'Age Profiles'!$B$3:$CX$3)</f>
        <v>0.6076557653822015</v>
      </c>
      <c r="C7" s="24">
        <f t="shared" si="0"/>
        <v>-0.02474575321130218</v>
      </c>
    </row>
    <row r="8" spans="1:3" ht="14.25">
      <c r="A8" s="19">
        <v>1956</v>
      </c>
      <c r="B8" s="23">
        <f>SUMPRODUCT(Population!$B9:$CX9,'Age Profiles'!$B$4:$CX$4)/SUMPRODUCT(Population!B9:CX9,'Age Profiles'!$B$3:$CX$3)</f>
        <v>0.6075184662932889</v>
      </c>
      <c r="C8" s="24">
        <f t="shared" si="0"/>
        <v>-0.0225974326837888</v>
      </c>
    </row>
    <row r="9" spans="1:3" ht="14.25">
      <c r="A9" s="19">
        <v>1957</v>
      </c>
      <c r="B9" s="23">
        <f>SUMPRODUCT(Population!$B10:$CX10,'Age Profiles'!$B$4:$CX$4)/SUMPRODUCT(Population!B10:CX10,'Age Profiles'!$B$3:$CX$3)</f>
        <v>0.6073877424402846</v>
      </c>
      <c r="C9" s="24">
        <f t="shared" si="0"/>
        <v>-0.0215199910197259</v>
      </c>
    </row>
    <row r="10" spans="1:3" ht="14.25">
      <c r="A10" s="19">
        <v>1958</v>
      </c>
      <c r="B10" s="23">
        <f>SUMPRODUCT(Population!$B11:$CX11,'Age Profiles'!$B$4:$CX$4)/SUMPRODUCT(Population!B11:CX11,'Age Profiles'!$B$3:$CX$3)</f>
        <v>0.607240444095241</v>
      </c>
      <c r="C10" s="24">
        <f t="shared" si="0"/>
        <v>-0.02425406349012879</v>
      </c>
    </row>
    <row r="11" spans="1:3" ht="14.25">
      <c r="A11" s="19">
        <v>1959</v>
      </c>
      <c r="B11" s="23">
        <f>SUMPRODUCT(Population!$B12:$CX12,'Age Profiles'!$B$4:$CX$4)/SUMPRODUCT(Population!B12:CX12,'Age Profiles'!$B$3:$CX$3)</f>
        <v>0.6070426022909726</v>
      </c>
      <c r="C11" s="24">
        <f t="shared" si="0"/>
        <v>-0.03258578082067463</v>
      </c>
    </row>
    <row r="12" spans="1:3" ht="14.25">
      <c r="A12" s="19">
        <v>1960</v>
      </c>
      <c r="B12" s="23">
        <f>SUMPRODUCT(Population!$B13:$CX13,'Age Profiles'!$B$4:$CX$4)/SUMPRODUCT(Population!B13:CX13,'Age Profiles'!$B$3:$CX$3)</f>
        <v>0.606768622083809</v>
      </c>
      <c r="C12" s="24">
        <f t="shared" si="0"/>
        <v>-0.04514379276032416</v>
      </c>
    </row>
    <row r="13" spans="1:3" ht="14.25">
      <c r="A13" s="19">
        <v>1961</v>
      </c>
      <c r="B13" s="23">
        <f>SUMPRODUCT(Population!$B14:$CX14,'Age Profiles'!$B$4:$CX$4)/SUMPRODUCT(Population!B14:CX14,'Age Profiles'!$B$3:$CX$3)</f>
        <v>0.6064105314945525</v>
      </c>
      <c r="C13" s="24">
        <f t="shared" si="0"/>
        <v>-0.05903342446986597</v>
      </c>
    </row>
    <row r="14" spans="1:3" ht="14.25">
      <c r="A14" s="19">
        <v>1962</v>
      </c>
      <c r="B14" s="23">
        <f>SUMPRODUCT(Population!$B15:$CX15,'Age Profiles'!$B$4:$CX$4)/SUMPRODUCT(Population!B15:CX15,'Age Profiles'!$B$3:$CX$3)</f>
        <v>0.6059928858523059</v>
      </c>
      <c r="C14" s="24">
        <f t="shared" si="0"/>
        <v>-0.06889549349513825</v>
      </c>
    </row>
    <row r="15" spans="1:3" ht="14.25">
      <c r="A15" s="19">
        <v>1963</v>
      </c>
      <c r="B15" s="23">
        <f>SUMPRODUCT(Population!$B16:$CX16,'Age Profiles'!$B$4:$CX$4)/SUMPRODUCT(Population!B16:CX16,'Age Profiles'!$B$3:$CX$3)</f>
        <v>0.6055735189430549</v>
      </c>
      <c r="C15" s="24">
        <f t="shared" si="0"/>
        <v>-0.06922722920334431</v>
      </c>
    </row>
    <row r="16" spans="1:3" ht="14.25">
      <c r="A16" s="19">
        <v>1964</v>
      </c>
      <c r="B16" s="23">
        <f>SUMPRODUCT(Population!$B17:$CX17,'Age Profiles'!$B$4:$CX$4)/SUMPRODUCT(Population!B17:CX17,'Age Profiles'!$B$3:$CX$3)</f>
        <v>0.605221784281641</v>
      </c>
      <c r="C16" s="24">
        <f t="shared" si="0"/>
        <v>-0.058099774647526255</v>
      </c>
    </row>
    <row r="17" spans="1:3" ht="14.25">
      <c r="A17" s="19">
        <v>1965</v>
      </c>
      <c r="B17" s="23">
        <f>SUMPRODUCT(Population!$B18:$CX18,'Age Profiles'!$B$4:$CX$4)/SUMPRODUCT(Population!B18:CX18,'Age Profiles'!$B$3:$CX$3)</f>
        <v>0.6049760027892386</v>
      </c>
      <c r="C17" s="24">
        <f t="shared" si="0"/>
        <v>-0.04061840112540033</v>
      </c>
    </row>
    <row r="18" spans="1:3" ht="14.25">
      <c r="A18" s="19">
        <v>1966</v>
      </c>
      <c r="B18" s="23">
        <f>SUMPRODUCT(Population!$B19:$CX19,'Age Profiles'!$B$4:$CX$4)/SUMPRODUCT(Population!B19:CX19,'Age Profiles'!$B$3:$CX$3)</f>
        <v>0.6048299158643438</v>
      </c>
      <c r="C18" s="24">
        <f t="shared" si="0"/>
        <v>-0.02415047295643345</v>
      </c>
    </row>
    <row r="19" spans="1:3" ht="14.25">
      <c r="A19" s="19">
        <v>1967</v>
      </c>
      <c r="B19" s="23">
        <f>SUMPRODUCT(Population!$B20:$CX20,'Age Profiles'!$B$4:$CX$4)/SUMPRODUCT(Population!B20:CX20,'Age Profiles'!$B$3:$CX$3)</f>
        <v>0.6047421337545565</v>
      </c>
      <c r="C19" s="24">
        <f t="shared" si="0"/>
        <v>-0.014514573144932971</v>
      </c>
    </row>
    <row r="20" spans="1:3" ht="14.25">
      <c r="A20" s="19">
        <v>1968</v>
      </c>
      <c r="B20" s="23">
        <f>SUMPRODUCT(Population!$B21:$CX21,'Age Profiles'!$B$4:$CX$4)/SUMPRODUCT(Population!B21:CX21,'Age Profiles'!$B$3:$CX$3)</f>
        <v>0.6046761230115063</v>
      </c>
      <c r="C20" s="24">
        <f t="shared" si="0"/>
        <v>-0.010916114875312634</v>
      </c>
    </row>
    <row r="21" spans="1:3" ht="14.25">
      <c r="A21" s="19">
        <v>1969</v>
      </c>
      <c r="B21" s="23">
        <f>SUMPRODUCT(Population!$B22:$CX22,'Age Profiles'!$B$4:$CX$4)/SUMPRODUCT(Population!B22:CX22,'Age Profiles'!$B$3:$CX$3)</f>
        <v>0.6045880256407199</v>
      </c>
      <c r="C21" s="24">
        <f t="shared" si="0"/>
        <v>-0.0145704097885409</v>
      </c>
    </row>
    <row r="22" spans="1:3" ht="14.25">
      <c r="A22" s="19">
        <v>1970</v>
      </c>
      <c r="B22" s="23">
        <f>SUMPRODUCT(Population!$B23:$CX23,'Age Profiles'!$B$4:$CX$4)/SUMPRODUCT(Population!B23:CX23,'Age Profiles'!$B$3:$CX$3)</f>
        <v>0.6044365680956607</v>
      </c>
      <c r="C22" s="24">
        <f t="shared" si="0"/>
        <v>-0.025054502056633836</v>
      </c>
    </row>
    <row r="23" spans="1:3" ht="14.25">
      <c r="A23" s="19">
        <v>1971</v>
      </c>
      <c r="B23" s="23">
        <f>SUMPRODUCT(Population!$B24:$CX24,'Age Profiles'!$B$4:$CX$4)/SUMPRODUCT(Population!B24:CX24,'Age Profiles'!$B$3:$CX$3)</f>
        <v>0.6042248146322794</v>
      </c>
      <c r="C23" s="24">
        <f t="shared" si="0"/>
        <v>-0.03503933667010594</v>
      </c>
    </row>
    <row r="24" spans="1:3" ht="14.25">
      <c r="A24" s="19">
        <v>1972</v>
      </c>
      <c r="B24" s="23">
        <f>SUMPRODUCT(Population!$B25:$CX25,'Age Profiles'!$B$4:$CX$4)/SUMPRODUCT(Population!B25:CX25,'Age Profiles'!$B$3:$CX$3)</f>
        <v>0.6039333232914018</v>
      </c>
      <c r="C24" s="24">
        <f t="shared" si="0"/>
        <v>-0.04825383985485319</v>
      </c>
    </row>
    <row r="25" spans="1:3" ht="14.25">
      <c r="A25" s="19">
        <v>1973</v>
      </c>
      <c r="B25" s="23">
        <f>SUMPRODUCT(Population!$B26:$CX26,'Age Profiles'!$B$4:$CX$4)/SUMPRODUCT(Population!B26:CX26,'Age Profiles'!$B$3:$CX$3)</f>
        <v>0.6034818135108468</v>
      </c>
      <c r="C25" s="24">
        <f t="shared" si="0"/>
        <v>-0.07478948836050088</v>
      </c>
    </row>
    <row r="26" spans="1:3" ht="14.25">
      <c r="A26" s="19">
        <v>1974</v>
      </c>
      <c r="B26" s="23">
        <f>SUMPRODUCT(Population!$B27:$CX27,'Age Profiles'!$B$4:$CX$4)/SUMPRODUCT(Population!B27:CX27,'Age Profiles'!$B$3:$CX$3)</f>
        <v>0.6027810556932364</v>
      </c>
      <c r="C26" s="24">
        <f t="shared" si="0"/>
        <v>-0.11618659818388533</v>
      </c>
    </row>
    <row r="27" spans="1:3" ht="14.25">
      <c r="A27" s="19">
        <v>1975</v>
      </c>
      <c r="B27" s="23">
        <f>SUMPRODUCT(Population!$B28:$CX28,'Age Profiles'!$B$4:$CX$4)/SUMPRODUCT(Population!B28:CX28,'Age Profiles'!$B$3:$CX$3)</f>
        <v>0.601776029735202</v>
      </c>
      <c r="C27" s="24">
        <f t="shared" si="0"/>
        <v>-0.16687066198970624</v>
      </c>
    </row>
    <row r="28" spans="1:3" ht="14.25">
      <c r="A28" s="19">
        <v>1976</v>
      </c>
      <c r="B28" s="23">
        <f>SUMPRODUCT(Population!$B29:$CX29,'Age Profiles'!$B$4:$CX$4)/SUMPRODUCT(Population!B29:CX29,'Age Profiles'!$B$3:$CX$3)</f>
        <v>0.6004597795314608</v>
      </c>
      <c r="C28" s="24">
        <f t="shared" si="0"/>
        <v>-0.21896714762779354</v>
      </c>
    </row>
    <row r="29" spans="1:3" ht="14.25">
      <c r="A29" s="19">
        <v>1977</v>
      </c>
      <c r="B29" s="23">
        <f>SUMPRODUCT(Population!$B30:$CX30,'Age Profiles'!$B$4:$CX$4)/SUMPRODUCT(Population!B30:CX30,'Age Profiles'!$B$3:$CX$3)</f>
        <v>0.598871753953177</v>
      </c>
      <c r="C29" s="24">
        <f t="shared" si="0"/>
        <v>-0.26481860303023985</v>
      </c>
    </row>
    <row r="30" spans="1:3" ht="14.25">
      <c r="A30" s="19">
        <v>1978</v>
      </c>
      <c r="B30" s="23">
        <f>SUMPRODUCT(Population!$B31:$CX31,'Age Profiles'!$B$4:$CX$4)/SUMPRODUCT(Population!B31:CX31,'Age Profiles'!$B$3:$CX$3)</f>
        <v>0.5970708748183174</v>
      </c>
      <c r="C30" s="24">
        <f t="shared" si="0"/>
        <v>-0.30116503128238725</v>
      </c>
    </row>
    <row r="31" spans="1:3" ht="14.25">
      <c r="A31" s="19">
        <v>1979</v>
      </c>
      <c r="B31" s="23">
        <f>SUMPRODUCT(Population!$B32:$CX32,'Age Profiles'!$B$4:$CX$4)/SUMPRODUCT(Population!B32:CX32,'Age Profiles'!$B$3:$CX$3)</f>
        <v>0.595138621503874</v>
      </c>
      <c r="C31" s="24">
        <f t="shared" si="0"/>
        <v>-0.3241468906718432</v>
      </c>
    </row>
    <row r="32" spans="1:3" ht="14.25">
      <c r="A32" s="19">
        <v>1980</v>
      </c>
      <c r="B32" s="23">
        <f>SUMPRODUCT(Population!$B33:$CX33,'Age Profiles'!$B$4:$CX$4)/SUMPRODUCT(Population!B33:CX33,'Age Profiles'!$B$3:$CX$3)</f>
        <v>0.5931398347562241</v>
      </c>
      <c r="C32" s="24">
        <f t="shared" si="0"/>
        <v>-0.3364175496500291</v>
      </c>
    </row>
    <row r="33" spans="1:3" ht="14.25">
      <c r="A33" s="19">
        <v>1981</v>
      </c>
      <c r="B33" s="23">
        <f>SUMPRODUCT(Population!$B34:$CX34,'Age Profiles'!$B$4:$CX$4)/SUMPRODUCT(Population!B34:CX34,'Age Profiles'!$B$3:$CX$3)</f>
        <v>0.5911053289428606</v>
      </c>
      <c r="C33" s="24">
        <f t="shared" si="0"/>
        <v>-0.34359571435177244</v>
      </c>
    </row>
    <row r="34" spans="1:3" ht="14.25">
      <c r="A34" s="19">
        <v>1982</v>
      </c>
      <c r="B34" s="23">
        <f>SUMPRODUCT(Population!$B35:$CX35,'Age Profiles'!$B$4:$CX$4)/SUMPRODUCT(Population!B35:CX35,'Age Profiles'!$B$3:$CX$3)</f>
        <v>0.5890444772526708</v>
      </c>
      <c r="C34" s="24">
        <f t="shared" si="0"/>
        <v>-0.34925291250056323</v>
      </c>
    </row>
    <row r="35" spans="1:3" ht="14.25">
      <c r="A35" s="19">
        <v>1983</v>
      </c>
      <c r="B35" s="23">
        <f>SUMPRODUCT(Population!$B36:$CX36,'Age Profiles'!$B$4:$CX$4)/SUMPRODUCT(Population!B36:CX36,'Age Profiles'!$B$3:$CX$3)</f>
        <v>0.5869789500085311</v>
      </c>
      <c r="C35" s="24">
        <f aca="true" t="shared" si="1" ref="C35:C66">100*LN(B35/B34)/($A35-$A34)</f>
        <v>-0.3512735070050485</v>
      </c>
    </row>
    <row r="36" spans="1:3" ht="14.25">
      <c r="A36" s="19">
        <v>1984</v>
      </c>
      <c r="B36" s="23">
        <f>SUMPRODUCT(Population!$B37:$CX37,'Age Profiles'!$B$4:$CX$4)/SUMPRODUCT(Population!B37:CX37,'Age Profiles'!$B$3:$CX$3)</f>
        <v>0.584924778306534</v>
      </c>
      <c r="C36" s="24">
        <f t="shared" si="1"/>
        <v>-0.35057040201715706</v>
      </c>
    </row>
    <row r="37" spans="1:3" ht="14.25">
      <c r="A37" s="19">
        <v>1985</v>
      </c>
      <c r="B37" s="23">
        <f>SUMPRODUCT(Population!$B38:$CX38,'Age Profiles'!$B$4:$CX$4)/SUMPRODUCT(Population!B38:CX38,'Age Profiles'!$B$3:$CX$3)</f>
        <v>0.5829014617242814</v>
      </c>
      <c r="C37" s="24">
        <f t="shared" si="1"/>
        <v>-0.34651021485599587</v>
      </c>
    </row>
    <row r="38" spans="1:3" ht="14.25">
      <c r="A38" s="19">
        <v>1986</v>
      </c>
      <c r="B38" s="23">
        <f>SUMPRODUCT(Population!$B39:$CX39,'Age Profiles'!$B$4:$CX$4)/SUMPRODUCT(Population!B39:CX39,'Age Profiles'!$B$3:$CX$3)</f>
        <v>0.5809329627785204</v>
      </c>
      <c r="C38" s="24">
        <f t="shared" si="1"/>
        <v>-0.3382785010450017</v>
      </c>
    </row>
    <row r="39" spans="1:3" ht="14.25">
      <c r="A39" s="19">
        <v>1987</v>
      </c>
      <c r="B39" s="23">
        <f>SUMPRODUCT(Population!$B40:$CX40,'Age Profiles'!$B$4:$CX$4)/SUMPRODUCT(Population!B40:CX40,'Age Profiles'!$B$3:$CX$3)</f>
        <v>0.5790444544751935</v>
      </c>
      <c r="C39" s="24">
        <f t="shared" si="1"/>
        <v>-0.3256115065308248</v>
      </c>
    </row>
    <row r="40" spans="1:3" ht="14.25">
      <c r="A40" s="19">
        <v>1988</v>
      </c>
      <c r="B40" s="23">
        <f>SUMPRODUCT(Population!$B41:$CX41,'Age Profiles'!$B$4:$CX$4)/SUMPRODUCT(Population!B41:CX41,'Age Profiles'!$B$3:$CX$3)</f>
        <v>0.5772489393772391</v>
      </c>
      <c r="C40" s="24">
        <f t="shared" si="1"/>
        <v>-0.31056417871919173</v>
      </c>
    </row>
    <row r="41" spans="1:3" ht="14.25">
      <c r="A41" s="19">
        <v>1989</v>
      </c>
      <c r="B41" s="23">
        <f>SUMPRODUCT(Population!$B42:$CX42,'Age Profiles'!$B$4:$CX$4)/SUMPRODUCT(Population!B42:CX42,'Age Profiles'!$B$3:$CX$3)</f>
        <v>0.57555565849497</v>
      </c>
      <c r="C41" s="24">
        <f t="shared" si="1"/>
        <v>-0.29376740917505545</v>
      </c>
    </row>
    <row r="42" spans="1:3" ht="14.25">
      <c r="A42" s="19">
        <v>1990</v>
      </c>
      <c r="B42" s="23">
        <f>SUMPRODUCT(Population!$B43:$CX43,'Age Profiles'!$B$4:$CX$4)/SUMPRODUCT(Population!B43:CX43,'Age Profiles'!$B$3:$CX$3)</f>
        <v>0.573975101845344</v>
      </c>
      <c r="C42" s="24">
        <f t="shared" si="1"/>
        <v>-0.2749917966838178</v>
      </c>
    </row>
    <row r="43" spans="1:3" ht="14.25">
      <c r="A43" s="19">
        <v>1991</v>
      </c>
      <c r="B43" s="23">
        <f>SUMPRODUCT(Population!$B44:$CX44,'Age Profiles'!$B$4:$CX$4)/SUMPRODUCT(Population!B44:CX44,'Age Profiles'!$B$3:$CX$3)</f>
        <v>0.5725136895493742</v>
      </c>
      <c r="C43" s="24">
        <f t="shared" si="1"/>
        <v>-0.25493717835731605</v>
      </c>
    </row>
    <row r="44" spans="1:3" ht="14.25">
      <c r="A44" s="19">
        <v>1992</v>
      </c>
      <c r="B44" s="23">
        <f>SUMPRODUCT(Population!$B45:$CX45,'Age Profiles'!$B$4:$CX$4)/SUMPRODUCT(Population!B45:CX45,'Age Profiles'!$B$3:$CX$3)</f>
        <v>0.5711883340163048</v>
      </c>
      <c r="C44" s="24">
        <f t="shared" si="1"/>
        <v>-0.23176598432602868</v>
      </c>
    </row>
    <row r="45" spans="1:3" ht="14.25">
      <c r="A45" s="19">
        <v>1993</v>
      </c>
      <c r="B45" s="23">
        <f>SUMPRODUCT(Population!$B46:$CX46,'Age Profiles'!$B$4:$CX$4)/SUMPRODUCT(Population!B46:CX46,'Age Profiles'!$B$3:$CX$3)</f>
        <v>0.5700300864582893</v>
      </c>
      <c r="C45" s="24">
        <f t="shared" si="1"/>
        <v>-0.2029844480120906</v>
      </c>
    </row>
    <row r="46" spans="1:3" ht="14.25">
      <c r="A46" s="19">
        <v>1994</v>
      </c>
      <c r="B46" s="23">
        <f>SUMPRODUCT(Population!$B47:$CX47,'Age Profiles'!$B$4:$CX$4)/SUMPRODUCT(Population!B47:CX47,'Age Profiles'!$B$3:$CX$3)</f>
        <v>0.5690743420029175</v>
      </c>
      <c r="C46" s="24">
        <f t="shared" si="1"/>
        <v>-0.1678063320210274</v>
      </c>
    </row>
    <row r="47" spans="1:3" ht="14.25">
      <c r="A47" s="19">
        <v>1995</v>
      </c>
      <c r="B47" s="23">
        <f>SUMPRODUCT(Population!$B48:$CX48,'Age Profiles'!$B$4:$CX$4)/SUMPRODUCT(Population!B48:CX48,'Age Profiles'!$B$3:$CX$3)</f>
        <v>0.5686249064084345</v>
      </c>
      <c r="C47" s="24">
        <f t="shared" si="1"/>
        <v>-0.07900780781732647</v>
      </c>
    </row>
    <row r="48" spans="1:3" ht="14.25">
      <c r="A48" s="19">
        <v>1996</v>
      </c>
      <c r="B48" s="23">
        <f>SUMPRODUCT(Population!$B49:$CX49,'Age Profiles'!$B$4:$CX$4)/SUMPRODUCT(Population!B49:CX49,'Age Profiles'!$B$3:$CX$3)</f>
        <v>0.5681441089187521</v>
      </c>
      <c r="C48" s="24">
        <f t="shared" si="1"/>
        <v>-0.08459018707747068</v>
      </c>
    </row>
    <row r="49" spans="1:3" ht="14.25">
      <c r="A49" s="19">
        <v>1997</v>
      </c>
      <c r="B49" s="23">
        <f>SUMPRODUCT(Population!$B50:$CX50,'Age Profiles'!$B$4:$CX$4)/SUMPRODUCT(Population!B50:CX50,'Age Profiles'!$B$3:$CX$3)</f>
        <v>0.5679036048285939</v>
      </c>
      <c r="C49" s="24">
        <f t="shared" si="1"/>
        <v>-0.04234049166084086</v>
      </c>
    </row>
    <row r="50" spans="1:3" ht="14.25">
      <c r="A50" s="19">
        <v>1998</v>
      </c>
      <c r="B50" s="23">
        <f>SUMPRODUCT(Population!$B51:$CX51,'Age Profiles'!$B$4:$CX$4)/SUMPRODUCT(Population!B51:CX51,'Age Profiles'!$B$3:$CX$3)</f>
        <v>0.567882778032718</v>
      </c>
      <c r="C50" s="24">
        <f t="shared" si="1"/>
        <v>-0.0036673790410768074</v>
      </c>
    </row>
    <row r="51" spans="1:3" ht="14.25">
      <c r="A51" s="19">
        <v>1999</v>
      </c>
      <c r="B51" s="23">
        <f>SUMPRODUCT(Population!$B52:$CX52,'Age Profiles'!$B$4:$CX$4)/SUMPRODUCT(Population!B52:CX52,'Age Profiles'!$B$3:$CX$3)</f>
        <v>0.568053829178669</v>
      </c>
      <c r="C51" s="24">
        <f t="shared" si="1"/>
        <v>0.03011631919561437</v>
      </c>
    </row>
    <row r="52" spans="1:3" ht="14.25">
      <c r="A52" s="19">
        <v>2000</v>
      </c>
      <c r="B52" s="23">
        <f>SUMPRODUCT(Population!$B53:$CX53,'Age Profiles'!$B$4:$CX$4)/SUMPRODUCT(Population!B53:CX53,'Age Profiles'!$B$3:$CX$3)</f>
        <v>0.5684016880385607</v>
      </c>
      <c r="C52" s="24">
        <f t="shared" si="1"/>
        <v>0.06121821144525289</v>
      </c>
    </row>
    <row r="53" spans="1:3" ht="14.25">
      <c r="A53" s="19">
        <v>2001</v>
      </c>
      <c r="B53" s="23">
        <f>SUMPRODUCT(Population!$B54:$CX54,'Age Profiles'!$B$4:$CX$4)/SUMPRODUCT(Population!B54:CX54,'Age Profiles'!$B$3:$CX$3)</f>
        <v>0.5689248303205315</v>
      </c>
      <c r="C53" s="24">
        <f t="shared" si="1"/>
        <v>0.09199509734823576</v>
      </c>
    </row>
    <row r="54" spans="1:3" ht="14.25">
      <c r="A54" s="19">
        <v>2002</v>
      </c>
      <c r="B54" s="23">
        <f>SUMPRODUCT(Population!$B55:$CX55,'Age Profiles'!$B$4:$CX$4)/SUMPRODUCT(Population!B55:CX55,'Age Profiles'!$B$3:$CX$3)</f>
        <v>0.5696413473864033</v>
      </c>
      <c r="C54" s="24">
        <f t="shared" si="1"/>
        <v>0.12586306786384302</v>
      </c>
    </row>
    <row r="55" spans="1:3" ht="14.25">
      <c r="A55" s="19">
        <v>2003</v>
      </c>
      <c r="B55" s="23">
        <f>SUMPRODUCT(Population!$B56:$CX56,'Age Profiles'!$B$4:$CX$4)/SUMPRODUCT(Population!B56:CX56,'Age Profiles'!$B$3:$CX$3)</f>
        <v>0.5705799350774441</v>
      </c>
      <c r="C55" s="24">
        <f t="shared" si="1"/>
        <v>0.1646325879845911</v>
      </c>
    </row>
    <row r="56" spans="1:3" ht="14.25">
      <c r="A56" s="19">
        <v>2004</v>
      </c>
      <c r="B56" s="23">
        <f>SUMPRODUCT(Population!$B57:$CX57,'Age Profiles'!$B$4:$CX$4)/SUMPRODUCT(Population!B57:CX57,'Age Profiles'!$B$3:$CX$3)</f>
        <v>0.5717745599769435</v>
      </c>
      <c r="C56" s="24">
        <f t="shared" si="1"/>
        <v>0.20915142193689137</v>
      </c>
    </row>
    <row r="57" spans="1:3" ht="14.25">
      <c r="A57" s="19">
        <v>2005</v>
      </c>
      <c r="B57" s="23">
        <f>SUMPRODUCT(Population!$B58:$CX58,'Age Profiles'!$B$4:$CX$4)/SUMPRODUCT(Population!B58:CX58,'Age Profiles'!$B$3:$CX$3)</f>
        <v>0.5732477386559169</v>
      </c>
      <c r="C57" s="24">
        <f t="shared" si="1"/>
        <v>0.25731891747362823</v>
      </c>
    </row>
    <row r="58" spans="1:3" ht="14.25">
      <c r="A58" s="19">
        <v>2006</v>
      </c>
      <c r="B58" s="23">
        <f>SUMPRODUCT(Population!$B59:$CX59,'Age Profiles'!$B$4:$CX$4)/SUMPRODUCT(Population!B59:CX59,'Age Profiles'!$B$3:$CX$3)</f>
        <v>0.5749943568843026</v>
      </c>
      <c r="C58" s="24">
        <f t="shared" si="1"/>
        <v>0.3042249682866988</v>
      </c>
    </row>
    <row r="59" spans="1:3" ht="14.25">
      <c r="A59" s="19">
        <v>2007</v>
      </c>
      <c r="B59" s="23">
        <f>SUMPRODUCT(Population!$B60:$CX60,'Age Profiles'!$B$4:$CX$4)/SUMPRODUCT(Population!B60:CX60,'Age Profiles'!$B$3:$CX$3)</f>
        <v>0.5770042298994615</v>
      </c>
      <c r="C59" s="24">
        <f t="shared" si="1"/>
        <v>0.34893706945805547</v>
      </c>
    </row>
    <row r="60" spans="1:3" ht="14.25">
      <c r="A60" s="19">
        <v>2008</v>
      </c>
      <c r="B60" s="23">
        <f>SUMPRODUCT(Population!$B61:$CX61,'Age Profiles'!$B$4:$CX$4)/SUMPRODUCT(Population!B61:CX61,'Age Profiles'!$B$3:$CX$3)</f>
        <v>0.5792839867440549</v>
      </c>
      <c r="C60" s="24">
        <f t="shared" si="1"/>
        <v>0.39432379674837204</v>
      </c>
    </row>
    <row r="61" spans="1:3" ht="14.25">
      <c r="A61" s="19">
        <v>2009</v>
      </c>
      <c r="B61" s="23">
        <f>SUMPRODUCT(Population!$B62:$CX62,'Age Profiles'!$B$4:$CX$4)/SUMPRODUCT(Population!B62:CX62,'Age Profiles'!$B$3:$CX$3)</f>
        <v>0.5818408982697727</v>
      </c>
      <c r="C61" s="24">
        <f t="shared" si="1"/>
        <v>0.44042043913716394</v>
      </c>
    </row>
    <row r="62" spans="1:3" ht="14.25">
      <c r="A62" s="19">
        <v>2010</v>
      </c>
      <c r="B62" s="23">
        <f>SUMPRODUCT(Population!$B63:$CX63,'Age Profiles'!$B$4:$CX$4)/SUMPRODUCT(Population!B63:CX63,'Age Profiles'!$B$3:$CX$3)</f>
        <v>0.5846739032154118</v>
      </c>
      <c r="C62" s="24">
        <f t="shared" si="1"/>
        <v>0.48572217203932166</v>
      </c>
    </row>
    <row r="63" spans="1:3" ht="14.25">
      <c r="A63" s="19">
        <v>2011</v>
      </c>
      <c r="B63" s="23">
        <f>SUMPRODUCT(Population!$B64:$CX64,'Age Profiles'!$B$4:$CX$4)/SUMPRODUCT(Population!B64:CX64,'Age Profiles'!$B$3:$CX$3)</f>
        <v>0.5877743200540971</v>
      </c>
      <c r="C63" s="24">
        <f t="shared" si="1"/>
        <v>0.5288803384363389</v>
      </c>
    </row>
    <row r="64" spans="1:3" ht="14.25">
      <c r="A64" s="19">
        <v>2012</v>
      </c>
      <c r="B64" s="23">
        <f>SUMPRODUCT(Population!$B65:$CX65,'Age Profiles'!$B$4:$CX$4)/SUMPRODUCT(Population!B65:CX65,'Age Profiles'!$B$3:$CX$3)</f>
        <v>0.5911219123702016</v>
      </c>
      <c r="C64" s="24">
        <f t="shared" si="1"/>
        <v>0.567921284612936</v>
      </c>
    </row>
    <row r="65" spans="1:3" ht="14.25">
      <c r="A65" s="19">
        <v>2013</v>
      </c>
      <c r="B65" s="23">
        <f>SUMPRODUCT(Population!$B66:$CX66,'Age Profiles'!$B$4:$CX$4)/SUMPRODUCT(Population!B66:CX66,'Age Profiles'!$B$3:$CX$3)</f>
        <v>0.5946889640800079</v>
      </c>
      <c r="C65" s="24">
        <f t="shared" si="1"/>
        <v>0.6016241779881262</v>
      </c>
    </row>
    <row r="66" spans="1:3" ht="14.25">
      <c r="A66" s="19">
        <v>2014</v>
      </c>
      <c r="B66" s="23">
        <f>SUMPRODUCT(Population!$B67:$CX67,'Age Profiles'!$B$4:$CX$4)/SUMPRODUCT(Population!B67:CX67,'Age Profiles'!$B$3:$CX$3)</f>
        <v>0.5984421259071099</v>
      </c>
      <c r="C66" s="24">
        <f t="shared" si="1"/>
        <v>0.6291302335378302</v>
      </c>
    </row>
    <row r="67" spans="1:3" ht="14.25">
      <c r="A67" s="19">
        <v>2015</v>
      </c>
      <c r="B67" s="23">
        <f>SUMPRODUCT(Population!$B68:$CX68,'Age Profiles'!$B$4:$CX$4)/SUMPRODUCT(Population!B68:CX68,'Age Profiles'!$B$3:$CX$3)</f>
        <v>0.602353865401481</v>
      </c>
      <c r="C67" s="24">
        <f aca="true" t="shared" si="2" ref="C67:C102">100*LN(B67/B66)/($A67-$A66)</f>
        <v>0.6515267139516345</v>
      </c>
    </row>
    <row r="68" spans="1:3" ht="14.25">
      <c r="A68" s="19">
        <v>2016</v>
      </c>
      <c r="B68" s="23">
        <f>SUMPRODUCT(Population!$B69:$CX69,'Age Profiles'!$B$4:$CX$4)/SUMPRODUCT(Population!B69:CX69,'Age Profiles'!$B$3:$CX$3)</f>
        <v>0.6064070613885539</v>
      </c>
      <c r="C68" s="24">
        <f t="shared" si="2"/>
        <v>0.6706390136371924</v>
      </c>
    </row>
    <row r="69" spans="1:3" ht="14.25">
      <c r="A69" s="19">
        <v>2017</v>
      </c>
      <c r="B69" s="23">
        <f>SUMPRODUCT(Population!$B70:$CX70,'Age Profiles'!$B$4:$CX$4)/SUMPRODUCT(Population!B70:CX70,'Age Profiles'!$B$3:$CX$3)</f>
        <v>0.6105902860916916</v>
      </c>
      <c r="C69" s="24">
        <f t="shared" si="2"/>
        <v>0.6874692351968733</v>
      </c>
    </row>
    <row r="70" spans="1:3" ht="14.25">
      <c r="A70" s="19">
        <v>2018</v>
      </c>
      <c r="B70" s="23">
        <f>SUMPRODUCT(Population!$B71:$CX71,'Age Profiles'!$B$4:$CX$4)/SUMPRODUCT(Population!B71:CX71,'Age Profiles'!$B$3:$CX$3)</f>
        <v>0.6148882971059255</v>
      </c>
      <c r="C70" s="24">
        <f t="shared" si="2"/>
        <v>0.7014449205214857</v>
      </c>
    </row>
    <row r="71" spans="1:3" ht="14.25">
      <c r="A71" s="19">
        <v>2019</v>
      </c>
      <c r="B71" s="23">
        <f>SUMPRODUCT(Population!$B72:$CX72,'Age Profiles'!$B$4:$CX$4)/SUMPRODUCT(Population!B72:CX72,'Age Profiles'!$B$3:$CX$3)</f>
        <v>0.6192871010688394</v>
      </c>
      <c r="C71" s="24">
        <f t="shared" si="2"/>
        <v>0.7128358896079025</v>
      </c>
    </row>
    <row r="72" spans="1:3" ht="14.25">
      <c r="A72" s="19">
        <v>2020</v>
      </c>
      <c r="B72" s="23">
        <f>SUMPRODUCT(Population!$B73:$CX73,'Age Profiles'!$B$4:$CX$4)/SUMPRODUCT(Population!B73:CX73,'Age Profiles'!$B$3:$CX$3)</f>
        <v>0.6237725351060782</v>
      </c>
      <c r="C72" s="24">
        <f t="shared" si="2"/>
        <v>0.7216795356023573</v>
      </c>
    </row>
    <row r="73" spans="1:3" ht="14.25">
      <c r="A73" s="19">
        <v>2021</v>
      </c>
      <c r="B73" s="23">
        <f>SUMPRODUCT(Population!$B74:$CX74,'Age Profiles'!$B$4:$CX$4)/SUMPRODUCT(Population!B74:CX74,'Age Profiles'!$B$3:$CX$3)</f>
        <v>0.6283276997795028</v>
      </c>
      <c r="C73" s="24">
        <f t="shared" si="2"/>
        <v>0.7276070465951601</v>
      </c>
    </row>
    <row r="74" spans="1:3" ht="14.25">
      <c r="A74" s="19">
        <v>2022</v>
      </c>
      <c r="B74" s="23">
        <f>SUMPRODUCT(Population!$B75:$CX75,'Age Profiles'!$B$4:$CX$4)/SUMPRODUCT(Population!B75:CX75,'Age Profiles'!$B$3:$CX$3)</f>
        <v>0.6329372920222954</v>
      </c>
      <c r="C74" s="24">
        <f t="shared" si="2"/>
        <v>0.7309507195588457</v>
      </c>
    </row>
    <row r="75" spans="1:3" ht="14.25">
      <c r="A75" s="19">
        <v>2023</v>
      </c>
      <c r="B75" s="23">
        <f>SUMPRODUCT(Population!$B76:$CX76,'Age Profiles'!$B$4:$CX$4)/SUMPRODUCT(Population!B76:CX76,'Age Profiles'!$B$3:$CX$3)</f>
        <v>0.637589924802073</v>
      </c>
      <c r="C75" s="24">
        <f t="shared" si="2"/>
        <v>0.7323973096589297</v>
      </c>
    </row>
    <row r="76" spans="1:3" ht="14.25">
      <c r="A76" s="19">
        <v>2024</v>
      </c>
      <c r="B76" s="23">
        <f>SUMPRODUCT(Population!$B77:$CX77,'Age Profiles'!$B$4:$CX$4)/SUMPRODUCT(Population!B77:CX77,'Age Profiles'!$B$3:$CX$3)</f>
        <v>0.6422758230598139</v>
      </c>
      <c r="C76" s="24">
        <f t="shared" si="2"/>
        <v>0.7322516761486133</v>
      </c>
    </row>
    <row r="77" spans="1:3" ht="14.25">
      <c r="A77" s="19">
        <v>2025</v>
      </c>
      <c r="B77" s="23">
        <f>SUMPRODUCT(Population!$B78:$CX78,'Age Profiles'!$B$4:$CX$4)/SUMPRODUCT(Population!B78:CX78,'Age Profiles'!$B$3:$CX$3)</f>
        <v>0.6469830267245427</v>
      </c>
      <c r="C77" s="24">
        <f t="shared" si="2"/>
        <v>0.7302217986883004</v>
      </c>
    </row>
    <row r="78" spans="1:3" ht="14.25">
      <c r="A78" s="19">
        <v>2026</v>
      </c>
      <c r="B78" s="23">
        <f>SUMPRODUCT(Population!$B79:$CX79,'Age Profiles'!$B$4:$CX$4)/SUMPRODUCT(Population!B79:CX79,'Age Profiles'!$B$3:$CX$3)</f>
        <v>0.651697843252973</v>
      </c>
      <c r="C78" s="24">
        <f t="shared" si="2"/>
        <v>0.7260963569718001</v>
      </c>
    </row>
    <row r="79" spans="1:3" ht="14.25">
      <c r="A79" s="19">
        <v>2027</v>
      </c>
      <c r="B79" s="23">
        <f>SUMPRODUCT(Population!$B80:$CX80,'Age Profiles'!$B$4:$CX$4)/SUMPRODUCT(Population!B80:CX80,'Age Profiles'!$B$3:$CX$3)</f>
        <v>0.6564033826228053</v>
      </c>
      <c r="C79" s="24">
        <f t="shared" si="2"/>
        <v>0.7194488581700316</v>
      </c>
    </row>
    <row r="80" spans="1:3" ht="14.25">
      <c r="A80" s="19">
        <v>2028</v>
      </c>
      <c r="B80" s="23">
        <f>SUMPRODUCT(Population!$B81:$CX81,'Age Profiles'!$B$4:$CX$4)/SUMPRODUCT(Population!B81:CX81,'Age Profiles'!$B$3:$CX$3)</f>
        <v>0.6610797206235547</v>
      </c>
      <c r="C80" s="24">
        <f t="shared" si="2"/>
        <v>0.7098926168821257</v>
      </c>
    </row>
    <row r="81" spans="1:3" ht="14.25">
      <c r="A81" s="19">
        <v>2029</v>
      </c>
      <c r="B81" s="23">
        <f>SUMPRODUCT(Population!$B82:$CX82,'Age Profiles'!$B$4:$CX$4)/SUMPRODUCT(Population!B82:CX82,'Age Profiles'!$B$3:$CX$3)</f>
        <v>0.6657064488836355</v>
      </c>
      <c r="C81" s="24">
        <f t="shared" si="2"/>
        <v>0.6974367265449471</v>
      </c>
    </row>
    <row r="82" spans="1:3" ht="14.25">
      <c r="A82" s="19">
        <v>2030</v>
      </c>
      <c r="B82" s="23">
        <f>SUMPRODUCT(Population!$B83:$CX83,'Age Profiles'!$B$4:$CX$4)/SUMPRODUCT(Population!B83:CX83,'Age Profiles'!$B$3:$CX$3)</f>
        <v>0.6702650586924301</v>
      </c>
      <c r="C82" s="24">
        <f t="shared" si="2"/>
        <v>0.6824438208835772</v>
      </c>
    </row>
    <row r="83" spans="1:3" ht="14.25">
      <c r="A83" s="19">
        <v>2031</v>
      </c>
      <c r="B83" s="23">
        <f>SUMPRODUCT(Population!$B84:$CX84,'Age Profiles'!$B$4:$CX$4)/SUMPRODUCT(Population!B84:CX84,'Age Profiles'!$B$3:$CX$3)</f>
        <v>0.6747449964597325</v>
      </c>
      <c r="C83" s="24">
        <f t="shared" si="2"/>
        <v>0.6661592331213328</v>
      </c>
    </row>
    <row r="84" spans="1:3" ht="14.25">
      <c r="A84" s="19">
        <v>2032</v>
      </c>
      <c r="B84" s="23">
        <f>SUMPRODUCT(Population!$B85:$CX85,'Age Profiles'!$B$4:$CX$4)/SUMPRODUCT(Population!B85:CX85,'Age Profiles'!$B$3:$CX$3)</f>
        <v>0.679134798960627</v>
      </c>
      <c r="C84" s="24">
        <f t="shared" si="2"/>
        <v>0.6484797098355517</v>
      </c>
    </row>
    <row r="85" spans="1:3" ht="14.25">
      <c r="A85" s="19">
        <v>2033</v>
      </c>
      <c r="B85" s="23">
        <f>SUMPRODUCT(Population!$B86:$CX86,'Age Profiles'!$B$4:$CX$4)/SUMPRODUCT(Population!B86:CX86,'Age Profiles'!$B$3:$CX$3)</f>
        <v>0.6834152009042574</v>
      </c>
      <c r="C85" s="24">
        <f t="shared" si="2"/>
        <v>0.6282948919223619</v>
      </c>
    </row>
    <row r="86" spans="1:3" ht="14.25">
      <c r="A86" s="19">
        <v>2034</v>
      </c>
      <c r="B86" s="23">
        <f>SUMPRODUCT(Population!$B87:$CX87,'Age Profiles'!$B$4:$CX$4)/SUMPRODUCT(Population!B87:CX87,'Age Profiles'!$B$3:$CX$3)</f>
        <v>0.6875655365844857</v>
      </c>
      <c r="C86" s="24">
        <f t="shared" si="2"/>
        <v>0.6054568449060971</v>
      </c>
    </row>
    <row r="87" spans="1:3" ht="14.25">
      <c r="A87" s="19">
        <v>2035</v>
      </c>
      <c r="B87" s="23">
        <f>SUMPRODUCT(Population!$B88:$CX88,'Age Profiles'!$B$4:$CX$4)/SUMPRODUCT(Population!B88:CX88,'Age Profiles'!$B$3:$CX$3)</f>
        <v>0.6915703067674115</v>
      </c>
      <c r="C87" s="24">
        <f t="shared" si="2"/>
        <v>0.5807667835817719</v>
      </c>
    </row>
    <row r="88" spans="1:3" ht="14.25">
      <c r="A88" s="19">
        <v>2036</v>
      </c>
      <c r="B88" s="23">
        <f>SUMPRODUCT(Population!$B89:$CX89,'Age Profiles'!$B$4:$CX$4)/SUMPRODUCT(Population!B89:CX89,'Age Profiles'!$B$3:$CX$3)</f>
        <v>0.6954233554449643</v>
      </c>
      <c r="C88" s="24">
        <f t="shared" si="2"/>
        <v>0.5555985862316901</v>
      </c>
    </row>
    <row r="89" spans="1:3" ht="14.25">
      <c r="A89" s="19">
        <v>2037</v>
      </c>
      <c r="B89" s="23">
        <f>SUMPRODUCT(Population!$B90:$CX90,'Age Profiles'!$B$4:$CX$4)/SUMPRODUCT(Population!B90:CX90,'Age Profiles'!$B$3:$CX$3)</f>
        <v>0.6991222579384092</v>
      </c>
      <c r="C89" s="24">
        <f t="shared" si="2"/>
        <v>0.5304826363847182</v>
      </c>
    </row>
    <row r="90" spans="1:3" ht="14.25">
      <c r="A90" s="19">
        <v>2038</v>
      </c>
      <c r="B90" s="23">
        <f>SUMPRODUCT(Population!$B91:$CX91,'Age Profiles'!$B$4:$CX$4)/SUMPRODUCT(Population!B91:CX91,'Age Profiles'!$B$3:$CX$3)</f>
        <v>0.7026615866441644</v>
      </c>
      <c r="C90" s="24">
        <f t="shared" si="2"/>
        <v>0.504976033291761</v>
      </c>
    </row>
    <row r="91" spans="1:3" ht="14.25">
      <c r="A91" s="19">
        <v>2039</v>
      </c>
      <c r="B91" s="23">
        <f>SUMPRODUCT(Population!$B92:$CX92,'Age Profiles'!$B$4:$CX$4)/SUMPRODUCT(Population!B92:CX92,'Age Profiles'!$B$3:$CX$3)</f>
        <v>0.7060374083894243</v>
      </c>
      <c r="C91" s="24">
        <f t="shared" si="2"/>
        <v>0.47928311433322246</v>
      </c>
    </row>
    <row r="92" spans="1:3" ht="14.25">
      <c r="A92" s="19">
        <v>2040</v>
      </c>
      <c r="B92" s="23">
        <f>SUMPRODUCT(Population!$B93:$CX93,'Age Profiles'!$B$4:$CX$4)/SUMPRODUCT(Population!B93:CX93,'Age Profiles'!$B$3:$CX$3)</f>
        <v>0.7092477884915358</v>
      </c>
      <c r="C92" s="24">
        <f t="shared" si="2"/>
        <v>0.45367331128844124</v>
      </c>
    </row>
    <row r="93" spans="1:3" ht="14.25">
      <c r="A93" s="19">
        <v>2041</v>
      </c>
      <c r="B93" s="23">
        <f>SUMPRODUCT(Population!$B94:$CX94,'Age Profiles'!$B$4:$CX$4)/SUMPRODUCT(Population!B94:CX94,'Age Profiles'!$B$3:$CX$3)</f>
        <v>0.7122936270613343</v>
      </c>
      <c r="C93" s="24">
        <f t="shared" si="2"/>
        <v>0.4285268367844429</v>
      </c>
    </row>
    <row r="94" spans="1:3" ht="14.25">
      <c r="A94" s="19">
        <v>2042</v>
      </c>
      <c r="B94" s="23">
        <f>SUMPRODUCT(Population!$B95:$CX95,'Age Profiles'!$B$4:$CX$4)/SUMPRODUCT(Population!B95:CX95,'Age Profiles'!$B$3:$CX$3)</f>
        <v>0.7151778055267568</v>
      </c>
      <c r="C94" s="24">
        <f t="shared" si="2"/>
        <v>0.4040966879368643</v>
      </c>
    </row>
    <row r="95" spans="1:3" ht="14.25">
      <c r="A95" s="19">
        <v>2043</v>
      </c>
      <c r="B95" s="23">
        <f>SUMPRODUCT(Population!$B96:$CX96,'Age Profiles'!$B$4:$CX$4)/SUMPRODUCT(Population!B96:CX96,'Age Profiles'!$B$3:$CX$3)</f>
        <v>0.7179053251590086</v>
      </c>
      <c r="C95" s="24">
        <f t="shared" si="2"/>
        <v>0.3806510407134614</v>
      </c>
    </row>
    <row r="96" spans="1:3" ht="14.25">
      <c r="A96" s="19">
        <v>2044</v>
      </c>
      <c r="B96" s="23">
        <f>SUMPRODUCT(Population!$B97:$CX97,'Age Profiles'!$B$4:$CX$4)/SUMPRODUCT(Population!B97:CX97,'Age Profiles'!$B$3:$CX$3)</f>
        <v>0.7204819462110438</v>
      </c>
      <c r="C96" s="24">
        <f t="shared" si="2"/>
        <v>0.35826565756288903</v>
      </c>
    </row>
    <row r="97" spans="1:3" ht="14.25">
      <c r="A97" s="19">
        <v>2045</v>
      </c>
      <c r="B97" s="23">
        <f>SUMPRODUCT(Population!$B98:$CX98,'Age Profiles'!$B$4:$CX$4)/SUMPRODUCT(Population!B98:CX98,'Age Profiles'!$B$3:$CX$3)</f>
        <v>0.7229147428552029</v>
      </c>
      <c r="C97" s="24">
        <f t="shared" si="2"/>
        <v>0.3370936023735332</v>
      </c>
    </row>
    <row r="98" spans="1:3" ht="14.25">
      <c r="A98" s="19">
        <v>2046</v>
      </c>
      <c r="B98" s="23">
        <f>SUMPRODUCT(Population!$B99:$CX99,'Age Profiles'!$B$4:$CX$4)/SUMPRODUCT(Population!B99:CX99,'Age Profiles'!$B$3:$CX$3)</f>
        <v>0.7252110684012273</v>
      </c>
      <c r="C98" s="24">
        <f t="shared" si="2"/>
        <v>0.3171447470783546</v>
      </c>
    </row>
    <row r="99" spans="1:3" ht="14.25">
      <c r="A99" s="19">
        <v>2047</v>
      </c>
      <c r="B99" s="23">
        <f>SUMPRODUCT(Population!$B100:$CX100,'Age Profiles'!$B$4:$CX$4)/SUMPRODUCT(Population!B100:CX100,'Age Profiles'!$B$3:$CX$3)</f>
        <v>0.7273789124124923</v>
      </c>
      <c r="C99" s="24">
        <f t="shared" si="2"/>
        <v>0.2984800458970557</v>
      </c>
    </row>
    <row r="100" spans="1:3" ht="14.25">
      <c r="A100" s="19">
        <v>2048</v>
      </c>
      <c r="B100" s="23">
        <f>SUMPRODUCT(Population!$B101:$CX101,'Age Profiles'!$B$4:$CX$4)/SUMPRODUCT(Population!B101:CX101,'Age Profiles'!$B$3:$CX$3)</f>
        <v>0.7294267680736658</v>
      </c>
      <c r="C100" s="24">
        <f t="shared" si="2"/>
        <v>0.28114346854719413</v>
      </c>
    </row>
    <row r="101" spans="1:3" ht="14.25">
      <c r="A101" s="19">
        <v>2049</v>
      </c>
      <c r="B101" s="23">
        <f>SUMPRODUCT(Population!$B102:$CX102,'Age Profiles'!$B$4:$CX$4)/SUMPRODUCT(Population!B102:CX102,'Age Profiles'!$B$3:$CX$3)</f>
        <v>0.7313635003137712</v>
      </c>
      <c r="C101" s="24">
        <f t="shared" si="2"/>
        <v>0.26516241472839236</v>
      </c>
    </row>
    <row r="102" spans="1:3" ht="15" thickBot="1">
      <c r="A102" s="20">
        <v>2050</v>
      </c>
      <c r="B102" s="25">
        <f>SUMPRODUCT(Population!$B103:$CX103,'Age Profiles'!$B$4:$CX$4)/SUMPRODUCT(Population!B103:CX103,'Age Profiles'!$B$3:$CX$3)</f>
        <v>0.7331984316599759</v>
      </c>
      <c r="C102" s="26">
        <f t="shared" si="2"/>
        <v>0.2505776322953474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Amonthep Chawla</dc:creator>
  <cp:keywords/>
  <dc:description/>
  <cp:lastModifiedBy> </cp:lastModifiedBy>
  <cp:lastPrinted>2008-09-18T05:04:32Z</cp:lastPrinted>
  <dcterms:created xsi:type="dcterms:W3CDTF">2008-03-21T19:57:38Z</dcterms:created>
  <dcterms:modified xsi:type="dcterms:W3CDTF">2009-05-23T08:45:53Z</dcterms:modified>
  <cp:category/>
  <cp:version/>
  <cp:contentType/>
  <cp:contentStatus/>
</cp:coreProperties>
</file>