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2"/>
  </bookViews>
  <sheets>
    <sheet name="Notes" sheetId="1" r:id="rId1"/>
    <sheet name="Population" sheetId="2" r:id="rId2"/>
    <sheet name="Age Profiles" sheetId="3" r:id="rId3"/>
    <sheet name="Results" sheetId="4" r:id="rId4"/>
  </sheets>
  <definedNames/>
  <calcPr fullCalcOnLoad="1"/>
</workbook>
</file>

<file path=xl/sharedStrings.xml><?xml version="1.0" encoding="utf-8"?>
<sst xmlns="http://schemas.openxmlformats.org/spreadsheetml/2006/main" count="932" uniqueCount="30">
  <si>
    <t>Total</t>
  </si>
  <si>
    <t>Age</t>
  </si>
  <si>
    <t>Support Ratio</t>
  </si>
  <si>
    <t>In order to measure the first dividend, there are two pieces of date.</t>
  </si>
  <si>
    <t>1. Population estimates and projections</t>
  </si>
  <si>
    <t>Method</t>
  </si>
  <si>
    <t xml:space="preserve">The first dividend is basically the rate of growth of the support ratio. </t>
  </si>
  <si>
    <t>The support ratio is calculated by dividing aggregate labor income by aggregate consumption</t>
  </si>
  <si>
    <t>Data</t>
  </si>
  <si>
    <t>Introduction</t>
  </si>
  <si>
    <t>Aggregate labor income is computed as the summation of the product between population by age and labor income by age</t>
  </si>
  <si>
    <t>Aggregate consumption is computed as the summation of the product between population by age and consumption by age</t>
  </si>
  <si>
    <t>Year</t>
  </si>
  <si>
    <t>The First Demographic Dividend</t>
  </si>
  <si>
    <t>Country</t>
  </si>
  <si>
    <t>2. Per capita age profiles of consumption and labor income (adjusted to macro controls)</t>
  </si>
  <si>
    <t>0-19</t>
  </si>
  <si>
    <t>65+</t>
  </si>
  <si>
    <t>20-64</t>
  </si>
  <si>
    <t>-</t>
  </si>
  <si>
    <t>Consumption</t>
  </si>
  <si>
    <t>Labor income</t>
  </si>
  <si>
    <t>Growth rates of support ratio (first dividend)</t>
  </si>
  <si>
    <t xml:space="preserve">Source: World Population Prospects, the 2006 Revision </t>
  </si>
  <si>
    <t>Note: Population projections are based on medium variant on total fertility</t>
  </si>
  <si>
    <t>Growth rates of effective number of workers</t>
  </si>
  <si>
    <t>Growth rates of effective number of consumers</t>
  </si>
  <si>
    <t>Effective number of workers</t>
  </si>
  <si>
    <t>Effective number of consumers</t>
  </si>
  <si>
    <t>Kenya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</si>
</sst>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00000"/>
    <numFmt numFmtId="181" formatCode="0.00000"/>
    <numFmt numFmtId="182" formatCode="0.0000"/>
    <numFmt numFmtId="183" formatCode="&quot;\&quot;#,##0;&quot;\&quot;\-#,##0"/>
    <numFmt numFmtId="184" formatCode="&quot;\&quot;#,##0;[Red]&quot;\&quot;\-#,##0"/>
    <numFmt numFmtId="185" formatCode="&quot;\&quot;#,##0.00;&quot;\&quot;\-#,##0.00"/>
    <numFmt numFmtId="186" formatCode="&quot;\&quot;#,##0.00;[Red]&quot;\&quot;\-#,##0.00"/>
    <numFmt numFmtId="187" formatCode="_ &quot;\&quot;* #,##0_ ;_ &quot;\&quot;* \-#,##0_ ;_ &quot;\&quot;* &quot;-&quot;_ ;_ @_ "/>
    <numFmt numFmtId="188" formatCode="_ * #,##0_ ;_ * \-#,##0_ ;_ * &quot;-&quot;_ ;_ @_ "/>
    <numFmt numFmtId="189" formatCode="_ &quot;\&quot;* #,##0.00_ ;_ &quot;\&quot;* \-#,##0.00_ ;_ &quot;\&quot;* &quot;-&quot;??_ ;_ @_ "/>
    <numFmt numFmtId="190" formatCode="_ * #,##0.00_ ;_ * \-#,##0.00_ ;_ * &quot;-&quot;??_ ;_ 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_ "/>
    <numFmt numFmtId="196" formatCode="0.0"/>
    <numFmt numFmtId="197" formatCode="#\ ###\ ###\ ##0;\-#\ ###\ ###\ ##0;&quot;—&quot;"/>
    <numFmt numFmtId="198" formatCode="0.000_ "/>
    <numFmt numFmtId="199" formatCode="0.0_ "/>
    <numFmt numFmtId="200" formatCode="0_ "/>
    <numFmt numFmtId="201" formatCode="##0.00;\-##0.00;&quot;—&quot;"/>
    <numFmt numFmtId="202" formatCode="0_);[Red]\(0\)"/>
    <numFmt numFmtId="203" formatCode="0.0_);[Red]\(0.0\)"/>
    <numFmt numFmtId="204" formatCode="#,##0_ "/>
    <numFmt numFmtId="205" formatCode="_(* #,##0_);_(* \(#,##0\);_(* &quot;-&quot;??_);_(@_)"/>
    <numFmt numFmtId="206" formatCode="0.0000000"/>
    <numFmt numFmtId="207" formatCode="0.000"/>
    <numFmt numFmtId="208" formatCode="#\ ###\ ###\ ##0;\-#\ ###\ ###\ ##0;\—"/>
  </numFmts>
  <fonts count="39">
    <font>
      <sz val="10"/>
      <name val="Arial"/>
      <family val="2"/>
    </font>
    <font>
      <sz val="8"/>
      <name val="Arial"/>
      <family val="2"/>
    </font>
    <font>
      <sz val="11"/>
      <name val="ＭＳ Ｐゴシック"/>
      <family val="2"/>
    </font>
    <font>
      <u val="single"/>
      <sz val="11"/>
      <color indexed="36"/>
      <name val="ＭＳ Ｐゴシック"/>
      <family val="2"/>
    </font>
    <font>
      <u val="single"/>
      <sz val="11"/>
      <color indexed="12"/>
      <name val="ＭＳ Ｐゴシック"/>
      <family val="2"/>
    </font>
    <font>
      <sz val="6"/>
      <name val="HakusyuGyosyo_kk"/>
      <family val="3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ＭＳ Ｐゴシック"/>
      <family val="0"/>
    </font>
    <font>
      <sz val="10.1"/>
      <color indexed="8"/>
      <name val="ＭＳ Ｐゴシック"/>
      <family val="0"/>
    </font>
    <font>
      <sz val="1.75"/>
      <color indexed="8"/>
      <name val="ＭＳ Ｐゴシック"/>
      <family val="0"/>
    </font>
    <font>
      <sz val="1.6"/>
      <color indexed="8"/>
      <name val="ＭＳ Ｐゴシック"/>
      <family val="0"/>
    </font>
    <font>
      <sz val="10.75"/>
      <color indexed="8"/>
      <name val="Arial"/>
      <family val="2"/>
    </font>
    <font>
      <sz val="9.8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ＭＳ Ｐゴシック"/>
      <family val="0"/>
    </font>
    <font>
      <sz val="1.5"/>
      <color indexed="8"/>
      <name val="ＭＳ Ｐゴシック"/>
      <family val="0"/>
    </font>
    <font>
      <b/>
      <sz val="10.7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2" fillId="0" borderId="0">
      <alignment vertical="center"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24" borderId="0" xfId="0" applyFill="1" applyAlignment="1">
      <alignment/>
    </xf>
    <xf numFmtId="0" fontId="8" fillId="24" borderId="0" xfId="0" applyFont="1" applyFill="1" applyAlignment="1">
      <alignment horizontal="center"/>
    </xf>
    <xf numFmtId="0" fontId="8" fillId="24" borderId="0" xfId="0" applyFont="1" applyFill="1" applyAlignment="1">
      <alignment horizontal="left"/>
    </xf>
    <xf numFmtId="0" fontId="8" fillId="24" borderId="0" xfId="0" applyFont="1" applyFill="1" applyAlignment="1">
      <alignment/>
    </xf>
    <xf numFmtId="0" fontId="2" fillId="24" borderId="0" xfId="57" applyFill="1">
      <alignment vertical="center"/>
      <protection/>
    </xf>
    <xf numFmtId="0" fontId="2" fillId="24" borderId="0" xfId="57" applyFont="1" applyFill="1">
      <alignment vertical="center"/>
      <protection/>
    </xf>
    <xf numFmtId="0" fontId="2" fillId="25" borderId="0" xfId="57" applyFill="1">
      <alignment vertical="center"/>
      <protection/>
    </xf>
    <xf numFmtId="0" fontId="6" fillId="24" borderId="10" xfId="57" applyFont="1" applyFill="1" applyBorder="1" applyAlignment="1" quotePrefix="1">
      <alignment horizontal="center" vertical="center" wrapText="1"/>
      <protection/>
    </xf>
    <xf numFmtId="0" fontId="7" fillId="24" borderId="0" xfId="57" applyFont="1" applyFill="1" applyAlignment="1">
      <alignment horizontal="center"/>
      <protection/>
    </xf>
    <xf numFmtId="197" fontId="7" fillId="24" borderId="0" xfId="57" applyNumberFormat="1" applyFont="1" applyFill="1">
      <alignment vertical="center"/>
      <protection/>
    </xf>
    <xf numFmtId="0" fontId="2" fillId="24" borderId="0" xfId="57" applyFill="1" applyAlignment="1">
      <alignment horizontal="left" vertical="center"/>
      <protection/>
    </xf>
    <xf numFmtId="197" fontId="2" fillId="24" borderId="0" xfId="57" applyNumberFormat="1" applyFill="1" applyAlignment="1">
      <alignment horizontal="left" vertical="center"/>
      <protection/>
    </xf>
    <xf numFmtId="0" fontId="2" fillId="24" borderId="0" xfId="57" applyFill="1" applyAlignment="1">
      <alignment horizontal="center" vertical="center"/>
      <protection/>
    </xf>
    <xf numFmtId="200" fontId="2" fillId="24" borderId="0" xfId="57" applyNumberFormat="1" applyFill="1" applyAlignment="1">
      <alignment horizontal="center" vertical="center"/>
      <protection/>
    </xf>
    <xf numFmtId="0" fontId="2" fillId="24" borderId="0" xfId="57" applyFill="1" applyAlignment="1">
      <alignment vertical="center" wrapText="1"/>
      <protection/>
    </xf>
    <xf numFmtId="0" fontId="2" fillId="24" borderId="11" xfId="57" applyFill="1" applyBorder="1" applyAlignment="1">
      <alignment vertical="center" wrapText="1"/>
      <protection/>
    </xf>
    <xf numFmtId="0" fontId="7" fillId="24" borderId="12" xfId="57" applyFont="1" applyFill="1" applyBorder="1" applyAlignment="1">
      <alignment horizontal="center"/>
      <protection/>
    </xf>
    <xf numFmtId="0" fontId="7" fillId="24" borderId="13" xfId="57" applyFont="1" applyFill="1" applyBorder="1" applyAlignment="1">
      <alignment horizontal="center"/>
      <protection/>
    </xf>
    <xf numFmtId="0" fontId="2" fillId="24" borderId="14" xfId="57" applyFill="1" applyBorder="1" applyAlignment="1">
      <alignment vertical="center" wrapText="1"/>
      <protection/>
    </xf>
    <xf numFmtId="0" fontId="2" fillId="24" borderId="0" xfId="57" applyFill="1" applyAlignment="1">
      <alignment vertical="center"/>
      <protection/>
    </xf>
    <xf numFmtId="2" fontId="2" fillId="24" borderId="12" xfId="57" applyNumberFormat="1" applyFill="1" applyBorder="1" applyAlignment="1">
      <alignment horizontal="center" vertical="center"/>
      <protection/>
    </xf>
    <xf numFmtId="2" fontId="2" fillId="24" borderId="15" xfId="57" applyNumberFormat="1" applyFill="1" applyBorder="1" applyAlignment="1">
      <alignment horizontal="center" vertical="center"/>
      <protection/>
    </xf>
    <xf numFmtId="2" fontId="2" fillId="24" borderId="13" xfId="57" applyNumberFormat="1" applyFill="1" applyBorder="1" applyAlignment="1">
      <alignment horizontal="center" vertical="center"/>
      <protection/>
    </xf>
    <xf numFmtId="2" fontId="2" fillId="24" borderId="16" xfId="57" applyNumberFormat="1" applyFill="1" applyBorder="1" applyAlignment="1">
      <alignment horizontal="center" vertical="center"/>
      <protection/>
    </xf>
    <xf numFmtId="0" fontId="8" fillId="25" borderId="0" xfId="0" applyFont="1" applyFill="1" applyBorder="1" applyAlignment="1">
      <alignment horizontal="center"/>
    </xf>
    <xf numFmtId="0" fontId="2" fillId="24" borderId="14" xfId="57" applyFont="1" applyFill="1" applyBorder="1" applyAlignment="1">
      <alignment vertical="center" wrapText="1"/>
      <protection/>
    </xf>
    <xf numFmtId="0" fontId="2" fillId="24" borderId="11" xfId="57" applyFont="1" applyFill="1" applyBorder="1" applyAlignment="1">
      <alignment vertical="center" wrapText="1"/>
      <protection/>
    </xf>
    <xf numFmtId="0" fontId="2" fillId="24" borderId="17" xfId="57" applyFill="1" applyBorder="1">
      <alignment vertical="center"/>
      <protection/>
    </xf>
    <xf numFmtId="0" fontId="2" fillId="24" borderId="18" xfId="57" applyFill="1" applyBorder="1">
      <alignment vertical="center"/>
      <protection/>
    </xf>
    <xf numFmtId="0" fontId="2" fillId="24" borderId="19" xfId="57" applyFill="1" applyBorder="1">
      <alignment vertical="center"/>
      <protection/>
    </xf>
    <xf numFmtId="2" fontId="2" fillId="24" borderId="15" xfId="57" applyNumberFormat="1" applyFill="1" applyBorder="1">
      <alignment vertical="center"/>
      <protection/>
    </xf>
    <xf numFmtId="2" fontId="2" fillId="24" borderId="16" xfId="57" applyNumberFormat="1" applyFill="1" applyBorder="1">
      <alignment vertical="center"/>
      <protection/>
    </xf>
    <xf numFmtId="208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rst divide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245"/>
          <c:w val="0.8095"/>
          <c:h val="0.95075"/>
        </c:manualLayout>
      </c:layout>
      <c:areaChart>
        <c:grouping val="stacked"/>
        <c:varyColors val="0"/>
        <c:ser>
          <c:idx val="2"/>
          <c:order val="0"/>
          <c:tx>
            <c:v>20-64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Population!$A$3:$A$103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Population!$DD$3:$DD$103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v>65+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Population!$A$3:$A$103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Population!$DC$3:$DC$103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0"/>
          <c:order val="2"/>
          <c:tx>
            <c:v>0-19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Population!$A$3:$A$103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Population!$DB$3:$DB$103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6070087"/>
        <c:axId val="54630784"/>
      </c:areaChart>
      <c:catAx>
        <c:axId val="607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630784"/>
        <c:crosses val="autoZero"/>
        <c:auto val="1"/>
        <c:lblOffset val="100"/>
        <c:tickLblSkip val="10"/>
        <c:tickMarkSkip val="10"/>
        <c:noMultiLvlLbl val="0"/>
      </c:catAx>
      <c:valAx>
        <c:axId val="5463078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2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008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4015"/>
          <c:w val="0.09975"/>
          <c:h val="0.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245"/>
          <c:w val="0.78975"/>
          <c:h val="0.95075"/>
        </c:manualLayout>
      </c:layout>
      <c:lineChart>
        <c:grouping val="standard"/>
        <c:varyColors val="0"/>
        <c:ser>
          <c:idx val="0"/>
          <c:order val="0"/>
          <c:tx>
            <c:v>0-19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Population!$A$3:$A$103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Population!$DB$3:$DB$103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20-64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Population!$A$3:$A$103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Population!$DD$3:$DD$103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65+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Population!$A$3:$A$103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Population!$DC$3:$DC$103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marker val="1"/>
        <c:axId val="21915009"/>
        <c:axId val="63017354"/>
      </c:lineChart>
      <c:catAx>
        <c:axId val="21915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017354"/>
        <c:crosses val="autoZero"/>
        <c:auto val="1"/>
        <c:lblOffset val="100"/>
        <c:tickLblSkip val="10"/>
        <c:tickMarkSkip val="10"/>
        <c:noMultiLvlLbl val="0"/>
      </c:catAx>
      <c:valAx>
        <c:axId val="63017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2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9150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25"/>
          <c:y val="0.4015"/>
          <c:w val="0.1235"/>
          <c:h val="0.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Per Capita Consumption and Labor Income: Japan, US and LDC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'Age Profiles'!#REF!</c:f>
              <c:strCache>
                <c:ptCount val="1"/>
                <c:pt idx="0">
                  <c:v>C_LDC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'Age Profiles'!#REF!</c:f>
              <c:str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strCache>
            </c:strRef>
          </c:cat>
          <c:val>
            <c:numRef>
              <c:f>'Age Profiles'!#REF!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'Age Profiles'!#REF!</c:f>
              <c:strCache>
                <c:ptCount val="1"/>
                <c:pt idx="0">
                  <c:v>Yl_LDC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'Age Profiles'!#REF!</c:f>
              <c:str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strCache>
            </c:strRef>
          </c:cat>
          <c:val>
            <c:numRef>
              <c:f>'Age Profiles'!#REF!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'Age Profiles'!#REF!</c:f>
              <c:strCache>
                <c:ptCount val="1"/>
                <c:pt idx="0">
                  <c:v>C_US2003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'Age Profiles'!#REF!</c:f>
              <c:str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strCache>
            </c:strRef>
          </c:cat>
          <c:val>
            <c:numRef>
              <c:f>'Age Profiles'!#REF!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'Age Profiles'!#REF!</c:f>
              <c:strCache>
                <c:ptCount val="1"/>
                <c:pt idx="0">
                  <c:v>Yl_US2003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'Age Profiles'!#REF!</c:f>
              <c:str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strCache>
            </c:strRef>
          </c:cat>
          <c:val>
            <c:numRef>
              <c:f>'Age Profiles'!#REF!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'Age Profiles'!#REF!</c:f>
              <c:strCache>
                <c:ptCount val="1"/>
                <c:pt idx="0">
                  <c:v>C_Japan(1984-2004)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'Age Profiles'!#REF!</c:f>
              <c:str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strCache>
            </c:strRef>
          </c:cat>
          <c:val>
            <c:numRef>
              <c:f>'Age Profiles'!#REF!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'Age Profiles'!#REF!</c:f>
              <c:strCache>
                <c:ptCount val="1"/>
                <c:pt idx="0">
                  <c:v>Yl_Japan(1984-2004)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'Age Profiles'!#REF!</c:f>
              <c:str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strCache>
            </c:strRef>
          </c:cat>
          <c:val>
            <c:numRef>
              <c:f>'Age Profiles'!#REF!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smooth val="0"/>
        </c:ser>
        <c:marker val="1"/>
        <c:axId val="30285275"/>
        <c:axId val="4132020"/>
      </c:lineChart>
      <c:catAx>
        <c:axId val="302852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32020"/>
        <c:crosses val="autoZero"/>
        <c:auto val="1"/>
        <c:lblOffset val="100"/>
        <c:tickLblSkip val="10"/>
        <c:tickMarkSkip val="10"/>
        <c:noMultiLvlLbl val="0"/>
      </c:catAx>
      <c:valAx>
        <c:axId val="4132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</a:rPr>
                  <a:t>relative to mean yl ages 30-49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2852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725"/>
          <c:w val="0.971"/>
          <c:h val="0.80225"/>
        </c:manualLayout>
      </c:layout>
      <c:lineChart>
        <c:grouping val="standard"/>
        <c:varyColors val="0"/>
        <c:ser>
          <c:idx val="0"/>
          <c:order val="0"/>
          <c:tx>
            <c:v>Consumption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'Age Profiles'!$B$2:$CX$2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'Age Profiles'!$B$3:$CX$3</c:f>
              <c:numCache>
                <c:ptCount val="101"/>
                <c:pt idx="0">
                  <c:v>76853.66936538328</c:v>
                </c:pt>
                <c:pt idx="1">
                  <c:v>75448.3030704372</c:v>
                </c:pt>
                <c:pt idx="2">
                  <c:v>74540.61119211854</c:v>
                </c:pt>
                <c:pt idx="3">
                  <c:v>78582.091933936</c:v>
                </c:pt>
                <c:pt idx="4">
                  <c:v>84487.6159165542</c:v>
                </c:pt>
                <c:pt idx="5">
                  <c:v>89397.30051246115</c:v>
                </c:pt>
                <c:pt idx="6">
                  <c:v>96754.64924791975</c:v>
                </c:pt>
                <c:pt idx="7">
                  <c:v>103016.05815056601</c:v>
                </c:pt>
                <c:pt idx="8">
                  <c:v>107833.01687630852</c:v>
                </c:pt>
                <c:pt idx="9">
                  <c:v>112943.16538186838</c:v>
                </c:pt>
                <c:pt idx="10">
                  <c:v>115704.85736289676</c:v>
                </c:pt>
                <c:pt idx="11">
                  <c:v>122755.92342867586</c:v>
                </c:pt>
                <c:pt idx="12">
                  <c:v>127819.53187524491</c:v>
                </c:pt>
                <c:pt idx="13">
                  <c:v>133103.2256900011</c:v>
                </c:pt>
                <c:pt idx="14">
                  <c:v>142610.0191606368</c:v>
                </c:pt>
                <c:pt idx="15">
                  <c:v>150632.11688972832</c:v>
                </c:pt>
                <c:pt idx="16">
                  <c:v>162270.94989489156</c:v>
                </c:pt>
                <c:pt idx="17">
                  <c:v>170666.06553937358</c:v>
                </c:pt>
                <c:pt idx="18">
                  <c:v>176652.72737544027</c:v>
                </c:pt>
                <c:pt idx="19">
                  <c:v>183282.19103450337</c:v>
                </c:pt>
                <c:pt idx="20">
                  <c:v>185184.55736896247</c:v>
                </c:pt>
                <c:pt idx="21">
                  <c:v>195214.3012185092</c:v>
                </c:pt>
                <c:pt idx="22">
                  <c:v>188659.2701728225</c:v>
                </c:pt>
                <c:pt idx="23">
                  <c:v>196277.16168571785</c:v>
                </c:pt>
                <c:pt idx="24">
                  <c:v>198380.3049449141</c:v>
                </c:pt>
                <c:pt idx="25">
                  <c:v>199424.27604482317</c:v>
                </c:pt>
                <c:pt idx="26">
                  <c:v>196636.415216123</c:v>
                </c:pt>
                <c:pt idx="27">
                  <c:v>200033.00875853706</c:v>
                </c:pt>
                <c:pt idx="28">
                  <c:v>199170.25397420136</c:v>
                </c:pt>
                <c:pt idx="29">
                  <c:v>198086.58494435257</c:v>
                </c:pt>
                <c:pt idx="30">
                  <c:v>198721.74064003973</c:v>
                </c:pt>
                <c:pt idx="31">
                  <c:v>198599.40957185283</c:v>
                </c:pt>
                <c:pt idx="32">
                  <c:v>198514.93463143255</c:v>
                </c:pt>
                <c:pt idx="33">
                  <c:v>197885.97275626205</c:v>
                </c:pt>
                <c:pt idx="34">
                  <c:v>197268.55113986976</c:v>
                </c:pt>
                <c:pt idx="35">
                  <c:v>194209.80651465186</c:v>
                </c:pt>
                <c:pt idx="36">
                  <c:v>197335.36399697032</c:v>
                </c:pt>
                <c:pt idx="37">
                  <c:v>192259.83425967227</c:v>
                </c:pt>
                <c:pt idx="38">
                  <c:v>191334.2268683407</c:v>
                </c:pt>
                <c:pt idx="39">
                  <c:v>192261.46953021607</c:v>
                </c:pt>
                <c:pt idx="40">
                  <c:v>186580.7094009581</c:v>
                </c:pt>
                <c:pt idx="41">
                  <c:v>185059.9656167842</c:v>
                </c:pt>
                <c:pt idx="42">
                  <c:v>180106.3869069997</c:v>
                </c:pt>
                <c:pt idx="43">
                  <c:v>177358.73612132177</c:v>
                </c:pt>
                <c:pt idx="44">
                  <c:v>180495.2178722033</c:v>
                </c:pt>
                <c:pt idx="45">
                  <c:v>174819.11312706344</c:v>
                </c:pt>
                <c:pt idx="46">
                  <c:v>175862.3943640328</c:v>
                </c:pt>
                <c:pt idx="47">
                  <c:v>169730.31563432</c:v>
                </c:pt>
                <c:pt idx="48">
                  <c:v>169203.28192328423</c:v>
                </c:pt>
                <c:pt idx="49">
                  <c:v>165514.14344898667</c:v>
                </c:pt>
                <c:pt idx="50">
                  <c:v>165253.89045638722</c:v>
                </c:pt>
                <c:pt idx="51">
                  <c:v>164369.51612205792</c:v>
                </c:pt>
                <c:pt idx="52">
                  <c:v>162348.7967333429</c:v>
                </c:pt>
                <c:pt idx="53">
                  <c:v>160909.20449995776</c:v>
                </c:pt>
                <c:pt idx="54">
                  <c:v>158884.70152770192</c:v>
                </c:pt>
                <c:pt idx="55">
                  <c:v>159394.90728033255</c:v>
                </c:pt>
                <c:pt idx="56">
                  <c:v>157152.48507945487</c:v>
                </c:pt>
                <c:pt idx="57">
                  <c:v>156735.08747544207</c:v>
                </c:pt>
                <c:pt idx="58">
                  <c:v>157998.7327770245</c:v>
                </c:pt>
                <c:pt idx="59">
                  <c:v>157918.2130167094</c:v>
                </c:pt>
                <c:pt idx="60">
                  <c:v>157840.23724231124</c:v>
                </c:pt>
                <c:pt idx="61">
                  <c:v>156874.83751334107</c:v>
                </c:pt>
                <c:pt idx="62">
                  <c:v>155840.9084946024</c:v>
                </c:pt>
                <c:pt idx="63">
                  <c:v>155111.998664833</c:v>
                </c:pt>
                <c:pt idx="64">
                  <c:v>155647.32940894863</c:v>
                </c:pt>
                <c:pt idx="65">
                  <c:v>155827.7759724152</c:v>
                </c:pt>
                <c:pt idx="66">
                  <c:v>154961.8896521919</c:v>
                </c:pt>
                <c:pt idx="67">
                  <c:v>156504.8409175268</c:v>
                </c:pt>
                <c:pt idx="68">
                  <c:v>156858.53063326786</c:v>
                </c:pt>
                <c:pt idx="69">
                  <c:v>156380.7101450064</c:v>
                </c:pt>
                <c:pt idx="70">
                  <c:v>155133.2610728016</c:v>
                </c:pt>
                <c:pt idx="71">
                  <c:v>156668.52721418973</c:v>
                </c:pt>
                <c:pt idx="72">
                  <c:v>155384.08583553674</c:v>
                </c:pt>
                <c:pt idx="73">
                  <c:v>154174.37905569223</c:v>
                </c:pt>
                <c:pt idx="74">
                  <c:v>155135.43143941113</c:v>
                </c:pt>
                <c:pt idx="75">
                  <c:v>154826.2375807709</c:v>
                </c:pt>
                <c:pt idx="76">
                  <c:v>154430.78303855914</c:v>
                </c:pt>
                <c:pt idx="77">
                  <c:v>151778.90644606727</c:v>
                </c:pt>
                <c:pt idx="78">
                  <c:v>150018.35470974885</c:v>
                </c:pt>
                <c:pt idx="79">
                  <c:v>149102.18421684738</c:v>
                </c:pt>
                <c:pt idx="80">
                  <c:v>144787.25402565213</c:v>
                </c:pt>
                <c:pt idx="81">
                  <c:v>141864.29355121357</c:v>
                </c:pt>
                <c:pt idx="82">
                  <c:v>137238.6879055716</c:v>
                </c:pt>
                <c:pt idx="83">
                  <c:v>134936.1691530924</c:v>
                </c:pt>
                <c:pt idx="84">
                  <c:v>144737.15092763383</c:v>
                </c:pt>
                <c:pt idx="85">
                  <c:v>143356.62253425538</c:v>
                </c:pt>
                <c:pt idx="86">
                  <c:v>141717.56059686688</c:v>
                </c:pt>
                <c:pt idx="87">
                  <c:v>142280.9544407293</c:v>
                </c:pt>
                <c:pt idx="88">
                  <c:v>142194.2467382252</c:v>
                </c:pt>
                <c:pt idx="89">
                  <c:v>142492.23384801854</c:v>
                </c:pt>
                <c:pt idx="90">
                  <c:v>141013.8950464288</c:v>
                </c:pt>
                <c:pt idx="91">
                  <c:v>138835.7410511947</c:v>
                </c:pt>
                <c:pt idx="92">
                  <c:v>143886.76551391507</c:v>
                </c:pt>
                <c:pt idx="93">
                  <c:v>146601.1629323345</c:v>
                </c:pt>
                <c:pt idx="94">
                  <c:v>149130.4658032628</c:v>
                </c:pt>
                <c:pt idx="95">
                  <c:v>151767.35644577266</c:v>
                </c:pt>
                <c:pt idx="96">
                  <c:v>154404.247114038</c:v>
                </c:pt>
                <c:pt idx="97">
                  <c:v>157041.1377565479</c:v>
                </c:pt>
                <c:pt idx="98">
                  <c:v>159678.02839905774</c:v>
                </c:pt>
                <c:pt idx="99">
                  <c:v>61912.340463501554</c:v>
                </c:pt>
                <c:pt idx="100">
                  <c:v>61912.340463501554</c:v>
                </c:pt>
              </c:numCache>
            </c:numRef>
          </c:val>
          <c:smooth val="0"/>
        </c:ser>
        <c:ser>
          <c:idx val="1"/>
          <c:order val="1"/>
          <c:tx>
            <c:v>Labor income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'Age Profiles'!$B$2:$CX$2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'Age Profiles'!$B$4:$CX$4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168.52163866914256</c:v>
                </c:pt>
                <c:pt idx="7">
                  <c:v>175.37296237556356</c:v>
                </c:pt>
                <c:pt idx="8">
                  <c:v>238.8127399660846</c:v>
                </c:pt>
                <c:pt idx="9">
                  <c:v>370.3109210014189</c:v>
                </c:pt>
                <c:pt idx="10">
                  <c:v>878.0654416767302</c:v>
                </c:pt>
                <c:pt idx="11">
                  <c:v>1493.012838412985</c:v>
                </c:pt>
                <c:pt idx="12">
                  <c:v>2586.4539679315244</c:v>
                </c:pt>
                <c:pt idx="13">
                  <c:v>4250.024855898842</c:v>
                </c:pt>
                <c:pt idx="14">
                  <c:v>6167.348460872527</c:v>
                </c:pt>
                <c:pt idx="15">
                  <c:v>9541.975952414854</c:v>
                </c:pt>
                <c:pt idx="16">
                  <c:v>13820.667504799028</c:v>
                </c:pt>
                <c:pt idx="17">
                  <c:v>19094.522748827585</c:v>
                </c:pt>
                <c:pt idx="18">
                  <c:v>28159.771363377196</c:v>
                </c:pt>
                <c:pt idx="19">
                  <c:v>38668.17877140673</c:v>
                </c:pt>
                <c:pt idx="20">
                  <c:v>52015.53967683494</c:v>
                </c:pt>
                <c:pt idx="21">
                  <c:v>64791.675975577215</c:v>
                </c:pt>
                <c:pt idx="22">
                  <c:v>78119.83297941537</c:v>
                </c:pt>
                <c:pt idx="23">
                  <c:v>95651.08939366434</c:v>
                </c:pt>
                <c:pt idx="24">
                  <c:v>115909.98812855534</c:v>
                </c:pt>
                <c:pt idx="25">
                  <c:v>133336.61399170992</c:v>
                </c:pt>
                <c:pt idx="26">
                  <c:v>152310.6104292937</c:v>
                </c:pt>
                <c:pt idx="27">
                  <c:v>179535.1477488381</c:v>
                </c:pt>
                <c:pt idx="28">
                  <c:v>200771.1533298056</c:v>
                </c:pt>
                <c:pt idx="29">
                  <c:v>228019.37409797788</c:v>
                </c:pt>
                <c:pt idx="30">
                  <c:v>254531.97545214038</c:v>
                </c:pt>
                <c:pt idx="31">
                  <c:v>282508.33875145204</c:v>
                </c:pt>
                <c:pt idx="32">
                  <c:v>303668.91894457396</c:v>
                </c:pt>
                <c:pt idx="33">
                  <c:v>328274.7769699294</c:v>
                </c:pt>
                <c:pt idx="34">
                  <c:v>352666.2323267261</c:v>
                </c:pt>
                <c:pt idx="35">
                  <c:v>362931.81451059383</c:v>
                </c:pt>
                <c:pt idx="36">
                  <c:v>382198.4220818021</c:v>
                </c:pt>
                <c:pt idx="37">
                  <c:v>382501.4000265319</c:v>
                </c:pt>
                <c:pt idx="38">
                  <c:v>383201.89272804395</c:v>
                </c:pt>
                <c:pt idx="39">
                  <c:v>401250.461548689</c:v>
                </c:pt>
                <c:pt idx="40">
                  <c:v>399778.78720294865</c:v>
                </c:pt>
                <c:pt idx="41">
                  <c:v>384865.90979308053</c:v>
                </c:pt>
                <c:pt idx="42">
                  <c:v>368792.72042092826</c:v>
                </c:pt>
                <c:pt idx="43">
                  <c:v>387392.24487498525</c:v>
                </c:pt>
                <c:pt idx="44">
                  <c:v>372909.75136978965</c:v>
                </c:pt>
                <c:pt idx="45">
                  <c:v>347645.2487382273</c:v>
                </c:pt>
                <c:pt idx="46">
                  <c:v>345124.37417030893</c:v>
                </c:pt>
                <c:pt idx="47">
                  <c:v>344811.73627406236</c:v>
                </c:pt>
                <c:pt idx="48">
                  <c:v>336406.5709745321</c:v>
                </c:pt>
                <c:pt idx="49">
                  <c:v>329072.84015716275</c:v>
                </c:pt>
                <c:pt idx="50">
                  <c:v>292765.94609228824</c:v>
                </c:pt>
                <c:pt idx="51">
                  <c:v>273624.78752164036</c:v>
                </c:pt>
                <c:pt idx="52">
                  <c:v>265012.1639641318</c:v>
                </c:pt>
                <c:pt idx="53">
                  <c:v>249618.82413085704</c:v>
                </c:pt>
                <c:pt idx="54">
                  <c:v>221366.63506826473</c:v>
                </c:pt>
                <c:pt idx="55">
                  <c:v>205357.77179193453</c:v>
                </c:pt>
                <c:pt idx="56">
                  <c:v>196269.34737867705</c:v>
                </c:pt>
                <c:pt idx="57">
                  <c:v>171089.35594131684</c:v>
                </c:pt>
                <c:pt idx="58">
                  <c:v>136250.51382126234</c:v>
                </c:pt>
                <c:pt idx="59">
                  <c:v>123525.94240080367</c:v>
                </c:pt>
                <c:pt idx="60">
                  <c:v>112888.98371416592</c:v>
                </c:pt>
                <c:pt idx="61">
                  <c:v>107154.6807383309</c:v>
                </c:pt>
                <c:pt idx="62">
                  <c:v>113246.4496523977</c:v>
                </c:pt>
                <c:pt idx="63">
                  <c:v>104883.21958999555</c:v>
                </c:pt>
                <c:pt idx="64">
                  <c:v>97101.28815617716</c:v>
                </c:pt>
                <c:pt idx="65">
                  <c:v>71641.79528061114</c:v>
                </c:pt>
                <c:pt idx="66">
                  <c:v>66561.66837771096</c:v>
                </c:pt>
                <c:pt idx="67">
                  <c:v>59215.22053056447</c:v>
                </c:pt>
                <c:pt idx="68">
                  <c:v>56573.901199318236</c:v>
                </c:pt>
                <c:pt idx="69">
                  <c:v>54367.320465834935</c:v>
                </c:pt>
                <c:pt idx="70">
                  <c:v>52012.72691538606</c:v>
                </c:pt>
                <c:pt idx="71">
                  <c:v>39576.5227790301</c:v>
                </c:pt>
                <c:pt idx="72">
                  <c:v>36466.63589848891</c:v>
                </c:pt>
                <c:pt idx="73">
                  <c:v>16502.795521382777</c:v>
                </c:pt>
                <c:pt idx="74">
                  <c:v>10797.11071178015</c:v>
                </c:pt>
                <c:pt idx="75">
                  <c:v>9935.371403482935</c:v>
                </c:pt>
                <c:pt idx="76">
                  <c:v>12498.74539395107</c:v>
                </c:pt>
                <c:pt idx="77">
                  <c:v>9612.393764998174</c:v>
                </c:pt>
                <c:pt idx="78">
                  <c:v>9237.734239845337</c:v>
                </c:pt>
                <c:pt idx="79">
                  <c:v>8831.810235223995</c:v>
                </c:pt>
                <c:pt idx="80">
                  <c:v>8799.479959721319</c:v>
                </c:pt>
                <c:pt idx="81">
                  <c:v>8421.604076210713</c:v>
                </c:pt>
                <c:pt idx="82">
                  <c:v>7205.054101938806</c:v>
                </c:pt>
                <c:pt idx="83">
                  <c:v>6994.433325029166</c:v>
                </c:pt>
                <c:pt idx="84">
                  <c:v>5432.432204100733</c:v>
                </c:pt>
                <c:pt idx="85">
                  <c:v>5816.414548942398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122.4346101300829</c:v>
                </c:pt>
                <c:pt idx="100">
                  <c:v>122.4346101300829</c:v>
                </c:pt>
              </c:numCache>
            </c:numRef>
          </c:val>
          <c:smooth val="0"/>
        </c:ser>
        <c:marker val="1"/>
        <c:axId val="37188181"/>
        <c:axId val="66258174"/>
      </c:lineChart>
      <c:catAx>
        <c:axId val="37188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58174"/>
        <c:crosses val="autoZero"/>
        <c:auto val="1"/>
        <c:lblOffset val="100"/>
        <c:tickLblSkip val="10"/>
        <c:tickMarkSkip val="10"/>
        <c:noMultiLvlLbl val="0"/>
      </c:catAx>
      <c:valAx>
        <c:axId val="6625817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88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1"/>
          <c:y val="0.92325"/>
          <c:w val="0.352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25"/>
          <c:w val="0.9155"/>
          <c:h val="0.89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Results!$A$2:$A$102</c:f>
              <c:numCache>
                <c:ptCount val="10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</c:numCache>
            </c:numRef>
          </c:cat>
          <c:val>
            <c:numRef>
              <c:f>Results!$B$2:$B$102</c:f>
              <c:numCache>
                <c:ptCount val="101"/>
                <c:pt idx="0">
                  <c:v>0.7793320633283578</c:v>
                </c:pt>
                <c:pt idx="1">
                  <c:v>0.773752234416403</c:v>
                </c:pt>
                <c:pt idx="2">
                  <c:v>0.7686186220612689</c:v>
                </c:pt>
                <c:pt idx="3">
                  <c:v>0.763753439398863</c:v>
                </c:pt>
                <c:pt idx="4">
                  <c:v>0.7589993606522446</c:v>
                </c:pt>
                <c:pt idx="5">
                  <c:v>0.7542311239809016</c:v>
                </c:pt>
                <c:pt idx="6">
                  <c:v>0.7493457107415347</c:v>
                </c:pt>
                <c:pt idx="7">
                  <c:v>0.7442632579559154</c:v>
                </c:pt>
                <c:pt idx="8">
                  <c:v>0.7389247422783577</c:v>
                </c:pt>
                <c:pt idx="9">
                  <c:v>0.7332938897900145</c:v>
                </c:pt>
                <c:pt idx="10">
                  <c:v>0.727352238553607</c:v>
                </c:pt>
                <c:pt idx="11">
                  <c:v>0.7211021771589345</c:v>
                </c:pt>
                <c:pt idx="12">
                  <c:v>0.7145636315156925</c:v>
                </c:pt>
                <c:pt idx="13">
                  <c:v>0.7077743292931972</c:v>
                </c:pt>
                <c:pt idx="14">
                  <c:v>0.7007822564709741</c:v>
                </c:pt>
                <c:pt idx="15">
                  <c:v>0.6936454811122698</c:v>
                </c:pt>
                <c:pt idx="16">
                  <c:v>0.6864339079579429</c:v>
                </c:pt>
                <c:pt idx="17">
                  <c:v>0.6792110762940899</c:v>
                </c:pt>
                <c:pt idx="18">
                  <c:v>0.6720232160051254</c:v>
                </c:pt>
                <c:pt idx="19">
                  <c:v>0.6649150861444755</c:v>
                </c:pt>
                <c:pt idx="20">
                  <c:v>0.6579490247942595</c:v>
                </c:pt>
                <c:pt idx="21">
                  <c:v>0.6511718729299478</c:v>
                </c:pt>
                <c:pt idx="22">
                  <c:v>0.6446779561207683</c:v>
                </c:pt>
                <c:pt idx="23">
                  <c:v>0.6386221220315776</c:v>
                </c:pt>
                <c:pt idx="24">
                  <c:v>0.6331735013148168</c:v>
                </c:pt>
                <c:pt idx="25">
                  <c:v>0.628437925452401</c:v>
                </c:pt>
                <c:pt idx="26">
                  <c:v>0.6244459953977567</c:v>
                </c:pt>
                <c:pt idx="27">
                  <c:v>0.6211703475020176</c:v>
                </c:pt>
                <c:pt idx="28">
                  <c:v>0.6185796461019256</c:v>
                </c:pt>
                <c:pt idx="29">
                  <c:v>0.6166256931801893</c:v>
                </c:pt>
                <c:pt idx="30">
                  <c:v>0.6152701114350618</c:v>
                </c:pt>
                <c:pt idx="31">
                  <c:v>0.6145317038106157</c:v>
                </c:pt>
                <c:pt idx="32">
                  <c:v>0.6144041946755929</c:v>
                </c:pt>
                <c:pt idx="33">
                  <c:v>0.6148064213127121</c:v>
                </c:pt>
                <c:pt idx="34">
                  <c:v>0.6156446743495771</c:v>
                </c:pt>
                <c:pt idx="35">
                  <c:v>0.6168722556334816</c:v>
                </c:pt>
                <c:pt idx="36">
                  <c:v>0.6183668978781027</c:v>
                </c:pt>
                <c:pt idx="37">
                  <c:v>0.6201725994775698</c:v>
                </c:pt>
                <c:pt idx="38">
                  <c:v>0.6225655802552775</c:v>
                </c:pt>
                <c:pt idx="39">
                  <c:v>0.6258772707115708</c:v>
                </c:pt>
                <c:pt idx="40">
                  <c:v>0.6302440526556987</c:v>
                </c:pt>
                <c:pt idx="41">
                  <c:v>0.6356519064090004</c:v>
                </c:pt>
                <c:pt idx="42">
                  <c:v>0.6418134474568561</c:v>
                </c:pt>
                <c:pt idx="43">
                  <c:v>0.6482749722272064</c:v>
                </c:pt>
                <c:pt idx="44">
                  <c:v>0.6545156162921892</c:v>
                </c:pt>
                <c:pt idx="45">
                  <c:v>0.6601913098248667</c:v>
                </c:pt>
                <c:pt idx="46">
                  <c:v>0.665339246873524</c:v>
                </c:pt>
                <c:pt idx="47">
                  <c:v>0.6700520070682359</c:v>
                </c:pt>
                <c:pt idx="48">
                  <c:v>0.674318002799788</c:v>
                </c:pt>
                <c:pt idx="49">
                  <c:v>0.6781409408125745</c:v>
                </c:pt>
                <c:pt idx="50">
                  <c:v>0.6815532331229289</c:v>
                </c:pt>
                <c:pt idx="51">
                  <c:v>0.6845421094156576</c:v>
                </c:pt>
                <c:pt idx="52">
                  <c:v>0.6871933528058134</c:v>
                </c:pt>
                <c:pt idx="53">
                  <c:v>0.6897455661603126</c:v>
                </c:pt>
                <c:pt idx="54">
                  <c:v>0.69248754485557</c:v>
                </c:pt>
                <c:pt idx="55">
                  <c:v>0.6956119501175287</c:v>
                </c:pt>
                <c:pt idx="56">
                  <c:v>0.6991422772998195</c:v>
                </c:pt>
                <c:pt idx="57">
                  <c:v>0.7030240176555183</c:v>
                </c:pt>
                <c:pt idx="58">
                  <c:v>0.7072560985096938</c:v>
                </c:pt>
                <c:pt idx="59">
                  <c:v>0.7118168664935756</c:v>
                </c:pt>
                <c:pt idx="60">
                  <c:v>0.7166695679730807</c:v>
                </c:pt>
                <c:pt idx="61">
                  <c:v>0.7218037592338012</c:v>
                </c:pt>
                <c:pt idx="62">
                  <c:v>0.7271675697724823</c:v>
                </c:pt>
                <c:pt idx="63">
                  <c:v>0.7326358214176368</c:v>
                </c:pt>
                <c:pt idx="64">
                  <c:v>0.738063494286449</c:v>
                </c:pt>
                <c:pt idx="65">
                  <c:v>0.7433500625997191</c:v>
                </c:pt>
                <c:pt idx="66">
                  <c:v>0.7484844088802939</c:v>
                </c:pt>
                <c:pt idx="67">
                  <c:v>0.7534767646330416</c:v>
                </c:pt>
                <c:pt idx="68">
                  <c:v>0.7582886112749039</c:v>
                </c:pt>
                <c:pt idx="69">
                  <c:v>0.7628830760143891</c:v>
                </c:pt>
                <c:pt idx="70">
                  <c:v>0.7672480931554658</c:v>
                </c:pt>
                <c:pt idx="71">
                  <c:v>0.7713871035652742</c:v>
                </c:pt>
                <c:pt idx="72">
                  <c:v>0.7753417940006677</c:v>
                </c:pt>
                <c:pt idx="73">
                  <c:v>0.7791876446855915</c:v>
                </c:pt>
                <c:pt idx="74">
                  <c:v>0.7830182784661712</c:v>
                </c:pt>
                <c:pt idx="75">
                  <c:v>0.7869067615615135</c:v>
                </c:pt>
                <c:pt idx="76">
                  <c:v>0.7908683671889994</c:v>
                </c:pt>
                <c:pt idx="77">
                  <c:v>0.7949161749737919</c:v>
                </c:pt>
                <c:pt idx="78">
                  <c:v>0.7991108325473772</c:v>
                </c:pt>
                <c:pt idx="79">
                  <c:v>0.8035187546030225</c:v>
                </c:pt>
                <c:pt idx="80">
                  <c:v>0.8081815002667578</c:v>
                </c:pt>
                <c:pt idx="81">
                  <c:v>0.8131032179208861</c:v>
                </c:pt>
                <c:pt idx="82">
                  <c:v>0.818263856273218</c:v>
                </c:pt>
                <c:pt idx="83">
                  <c:v>0.8236453838887363</c:v>
                </c:pt>
                <c:pt idx="84">
                  <c:v>0.8292202585865266</c:v>
                </c:pt>
                <c:pt idx="85">
                  <c:v>0.8349586841664295</c:v>
                </c:pt>
                <c:pt idx="86">
                  <c:v>0.8408430176625629</c:v>
                </c:pt>
                <c:pt idx="87">
                  <c:v>0.84684519337909</c:v>
                </c:pt>
                <c:pt idx="88">
                  <c:v>0.8529113178384923</c:v>
                </c:pt>
                <c:pt idx="89">
                  <c:v>0.8589790501350038</c:v>
                </c:pt>
                <c:pt idx="90">
                  <c:v>0.8649962398923894</c:v>
                </c:pt>
                <c:pt idx="91">
                  <c:v>0.870926012747894</c:v>
                </c:pt>
                <c:pt idx="92">
                  <c:v>0.8767436013141875</c:v>
                </c:pt>
                <c:pt idx="93">
                  <c:v>0.8824303173344646</c:v>
                </c:pt>
                <c:pt idx="94">
                  <c:v>0.8879677184792091</c:v>
                </c:pt>
                <c:pt idx="95">
                  <c:v>0.8933325969394043</c:v>
                </c:pt>
                <c:pt idx="96">
                  <c:v>0.8984954938650698</c:v>
                </c:pt>
                <c:pt idx="97">
                  <c:v>0.903420116970019</c:v>
                </c:pt>
                <c:pt idx="98">
                  <c:v>0.908063631361167</c:v>
                </c:pt>
                <c:pt idx="99">
                  <c:v>0.9123770680268991</c:v>
                </c:pt>
                <c:pt idx="100">
                  <c:v>0.9163058488303856</c:v>
                </c:pt>
              </c:numCache>
            </c:numRef>
          </c:val>
          <c:smooth val="0"/>
        </c:ser>
        <c:marker val="1"/>
        <c:axId val="59452655"/>
        <c:axId val="65311848"/>
      </c:lineChart>
      <c:catAx>
        <c:axId val="5945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8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11848"/>
        <c:crosses val="autoZero"/>
        <c:auto val="1"/>
        <c:lblOffset val="100"/>
        <c:tickLblSkip val="10"/>
        <c:tickMarkSkip val="10"/>
        <c:noMultiLvlLbl val="0"/>
      </c:catAx>
      <c:valAx>
        <c:axId val="65311848"/>
        <c:scaling>
          <c:orientation val="minMax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Ratio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526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2475"/>
          <c:w val="0.92625"/>
          <c:h val="0.89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Results!$A$2:$A$102</c:f>
              <c:numCache>
                <c:ptCount val="10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</c:numCache>
            </c:numRef>
          </c:cat>
          <c:val>
            <c:numRef>
              <c:f>Results!$C$2:$C$102</c:f>
              <c:numCache>
                <c:ptCount val="101"/>
                <c:pt idx="1">
                  <c:v>-0.7185511987966724</c:v>
                </c:pt>
                <c:pt idx="2">
                  <c:v>-0.6656805385983018</c:v>
                </c:pt>
                <c:pt idx="3">
                  <c:v>-0.634989260406302</c:v>
                </c:pt>
                <c:pt idx="4">
                  <c:v>-0.6244078740365899</c:v>
                </c:pt>
                <c:pt idx="5">
                  <c:v>-0.6302083524129473</c:v>
                </c:pt>
                <c:pt idx="6">
                  <c:v>-0.6498411413176486</c:v>
                </c:pt>
                <c:pt idx="7">
                  <c:v>-0.6805626517955349</c:v>
                </c:pt>
                <c:pt idx="8">
                  <c:v>-0.7198735063902265</c:v>
                </c:pt>
                <c:pt idx="9">
                  <c:v>-0.7649515938939027</c:v>
                </c:pt>
                <c:pt idx="10">
                  <c:v>-0.8135692682823094</c:v>
                </c:pt>
                <c:pt idx="11">
                  <c:v>-0.8630026761626994</c:v>
                </c:pt>
                <c:pt idx="12">
                  <c:v>-0.9108792328018707</c:v>
                </c:pt>
                <c:pt idx="13">
                  <c:v>-0.9546751861382843</c:v>
                </c:pt>
                <c:pt idx="14">
                  <c:v>-0.9928078608911771</c:v>
                </c:pt>
                <c:pt idx="15">
                  <c:v>-1.023622448457861</c:v>
                </c:pt>
                <c:pt idx="16">
                  <c:v>-1.04510491951667</c:v>
                </c:pt>
                <c:pt idx="17">
                  <c:v>-1.0578003941599743</c:v>
                </c:pt>
                <c:pt idx="18">
                  <c:v>-1.0639055164586575</c:v>
                </c:pt>
                <c:pt idx="19">
                  <c:v>-1.063354505858529</c:v>
                </c:pt>
                <c:pt idx="20">
                  <c:v>-1.0531884087653935</c:v>
                </c:pt>
                <c:pt idx="21">
                  <c:v>-1.03538373264709</c:v>
                </c:pt>
                <c:pt idx="22">
                  <c:v>-1.00227218087779</c:v>
                </c:pt>
                <c:pt idx="23">
                  <c:v>-0.9437978138382779</c:v>
                </c:pt>
                <c:pt idx="24">
                  <c:v>-0.8568442841546589</c:v>
                </c:pt>
                <c:pt idx="25">
                  <c:v>-0.7507221324569523</c:v>
                </c:pt>
                <c:pt idx="26">
                  <c:v>-0.6372407685586423</c:v>
                </c:pt>
                <c:pt idx="27">
                  <c:v>-0.5259493367111926</c:v>
                </c:pt>
                <c:pt idx="28">
                  <c:v>-0.41793993700671267</c:v>
                </c:pt>
                <c:pt idx="29">
                  <c:v>-0.31637728391068376</c:v>
                </c:pt>
                <c:pt idx="30">
                  <c:v>-0.2200806735766418</c:v>
                </c:pt>
                <c:pt idx="31">
                  <c:v>-0.12008564372366079</c:v>
                </c:pt>
                <c:pt idx="32">
                  <c:v>-0.02075114505766919</c:v>
                </c:pt>
                <c:pt idx="33">
                  <c:v>0.06544470837521667</c:v>
                </c:pt>
                <c:pt idx="34">
                  <c:v>0.13625135846535372</c:v>
                </c:pt>
                <c:pt idx="35">
                  <c:v>0.19919916067110502</c:v>
                </c:pt>
                <c:pt idx="36">
                  <c:v>0.24200058260958257</c:v>
                </c:pt>
                <c:pt idx="37">
                  <c:v>0.29158583681769373</c:v>
                </c:pt>
                <c:pt idx="38">
                  <c:v>0.38511470466173875</c:v>
                </c:pt>
                <c:pt idx="39">
                  <c:v>0.5305326105121754</c:v>
                </c:pt>
                <c:pt idx="40">
                  <c:v>0.6952830836334478</c:v>
                </c:pt>
                <c:pt idx="41">
                  <c:v>0.8543967001445015</c:v>
                </c:pt>
                <c:pt idx="42">
                  <c:v>0.9646584637521445</c:v>
                </c:pt>
                <c:pt idx="43">
                  <c:v>1.0017265024320303</c:v>
                </c:pt>
                <c:pt idx="44">
                  <c:v>0.9580498744047264</c:v>
                </c:pt>
                <c:pt idx="45">
                  <c:v>0.8634211442784442</c:v>
                </c:pt>
                <c:pt idx="46">
                  <c:v>0.7767399861048722</c:v>
                </c:pt>
                <c:pt idx="47">
                  <c:v>0.705827561218689</c:v>
                </c:pt>
                <c:pt idx="48">
                  <c:v>0.6346482023527095</c:v>
                </c:pt>
                <c:pt idx="49">
                  <c:v>0.5653329755611084</c:v>
                </c:pt>
                <c:pt idx="50">
                  <c:v>0.5019216143531314</c:v>
                </c:pt>
                <c:pt idx="51">
                  <c:v>0.43758015547193274</c:v>
                </c:pt>
                <c:pt idx="52">
                  <c:v>0.3865536416450614</c:v>
                </c:pt>
                <c:pt idx="53">
                  <c:v>0.3707087136776905</c:v>
                </c:pt>
                <c:pt idx="54">
                  <c:v>0.396746723855451</c:v>
                </c:pt>
                <c:pt idx="55">
                  <c:v>0.45017097833591646</c:v>
                </c:pt>
                <c:pt idx="56">
                  <c:v>0.5062303669239948</c:v>
                </c:pt>
                <c:pt idx="57">
                  <c:v>0.5536790159949813</c:v>
                </c:pt>
                <c:pt idx="58">
                  <c:v>0.6001777248963636</c:v>
                </c:pt>
                <c:pt idx="59">
                  <c:v>0.6427835353751891</c:v>
                </c:pt>
                <c:pt idx="60">
                  <c:v>0.6794212433053128</c:v>
                </c:pt>
                <c:pt idx="61">
                  <c:v>0.7138419552903412</c:v>
                </c:pt>
                <c:pt idx="62">
                  <c:v>0.7403645513558974</c:v>
                </c:pt>
                <c:pt idx="63">
                  <c:v>0.7491799586902483</c:v>
                </c:pt>
                <c:pt idx="64">
                  <c:v>0.7381111084815232</c:v>
                </c:pt>
                <c:pt idx="65">
                  <c:v>0.713722475422138</c:v>
                </c:pt>
                <c:pt idx="66">
                  <c:v>0.6883292551155887</c:v>
                </c:pt>
                <c:pt idx="67">
                  <c:v>0.6647807182386661</c:v>
                </c:pt>
                <c:pt idx="68">
                  <c:v>0.636588582903473</c:v>
                </c:pt>
                <c:pt idx="69">
                  <c:v>0.604071026162036</c:v>
                </c:pt>
                <c:pt idx="70">
                  <c:v>0.5705431102687265</c:v>
                </c:pt>
                <c:pt idx="71">
                  <c:v>0.5380119215391045</c:v>
                </c:pt>
                <c:pt idx="72">
                  <c:v>0.5113629232996633</c:v>
                </c:pt>
                <c:pt idx="73">
                  <c:v>0.4947939145340089</c:v>
                </c:pt>
                <c:pt idx="74">
                  <c:v>0.4904144071196005</c:v>
                </c:pt>
                <c:pt idx="75">
                  <c:v>0.49537282965201374</c:v>
                </c:pt>
                <c:pt idx="76">
                  <c:v>0.5021772596960689</c:v>
                </c:pt>
                <c:pt idx="77">
                  <c:v>0.5105128052949611</c:v>
                </c:pt>
                <c:pt idx="78">
                  <c:v>0.526298141260852</c:v>
                </c:pt>
                <c:pt idx="79">
                  <c:v>0.5500875818289593</c:v>
                </c:pt>
                <c:pt idx="80">
                  <c:v>0.578613629731263</c:v>
                </c:pt>
                <c:pt idx="81">
                  <c:v>0.6071398462655719</c:v>
                </c:pt>
                <c:pt idx="82">
                  <c:v>0.6326786470343179</c:v>
                </c:pt>
                <c:pt idx="83">
                  <c:v>0.6555230648190431</c:v>
                </c:pt>
                <c:pt idx="84">
                  <c:v>0.6745733827197209</c:v>
                </c:pt>
                <c:pt idx="85">
                  <c:v>0.6896431839300441</c:v>
                </c:pt>
                <c:pt idx="86">
                  <c:v>0.7022737444094562</c:v>
                </c:pt>
                <c:pt idx="87">
                  <c:v>0.711292640817268</c:v>
                </c:pt>
                <c:pt idx="88">
                  <c:v>0.7137669628848322</c:v>
                </c:pt>
                <c:pt idx="89">
                  <c:v>0.7088955952207338</c:v>
                </c:pt>
                <c:pt idx="90">
                  <c:v>0.6980626957420184</c:v>
                </c:pt>
                <c:pt idx="91">
                  <c:v>0.6831868086865747</c:v>
                </c:pt>
                <c:pt idx="92">
                  <c:v>0.6657562742162318</c:v>
                </c:pt>
                <c:pt idx="93">
                  <c:v>0.6465234356141777</c:v>
                </c:pt>
                <c:pt idx="94">
                  <c:v>0.6255564105041128</c:v>
                </c:pt>
                <c:pt idx="95">
                  <c:v>0.6023571247462873</c:v>
                </c:pt>
                <c:pt idx="96">
                  <c:v>0.5762730520932646</c:v>
                </c:pt>
                <c:pt idx="97">
                  <c:v>0.5466000001859341</c:v>
                </c:pt>
                <c:pt idx="98">
                  <c:v>0.5126763699814477</c:v>
                </c:pt>
                <c:pt idx="99">
                  <c:v>0.4738901673077542</c:v>
                </c:pt>
                <c:pt idx="100">
                  <c:v>0.4296848635697924</c:v>
                </c:pt>
              </c:numCache>
            </c:numRef>
          </c:val>
          <c:smooth val="0"/>
        </c:ser>
        <c:marker val="1"/>
        <c:axId val="50935721"/>
        <c:axId val="55768306"/>
      </c:lineChart>
      <c:catAx>
        <c:axId val="50935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68306"/>
        <c:crosses val="autoZero"/>
        <c:auto val="1"/>
        <c:lblOffset val="100"/>
        <c:tickLblSkip val="10"/>
        <c:tickMarkSkip val="10"/>
        <c:noMultiLvlLbl val="0"/>
      </c:catAx>
      <c:valAx>
        <c:axId val="55768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35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245"/>
          <c:w val="0.9265"/>
          <c:h val="0.89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Results!$A$2:$A$102</c:f>
              <c:numCache>
                <c:ptCount val="10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</c:numCache>
            </c:numRef>
          </c:cat>
          <c:val>
            <c:numRef>
              <c:f>Results!$F$2:$F$102</c:f>
              <c:numCache>
                <c:ptCount val="101"/>
                <c:pt idx="1">
                  <c:v>1.5366313139301129</c:v>
                </c:pt>
                <c:pt idx="2">
                  <c:v>1.6387858031053248</c:v>
                </c:pt>
                <c:pt idx="3">
                  <c:v>1.7215230661343899</c:v>
                </c:pt>
                <c:pt idx="4">
                  <c:v>1.786704533553608</c:v>
                </c:pt>
                <c:pt idx="5">
                  <c:v>1.837787092804411</c:v>
                </c:pt>
                <c:pt idx="6">
                  <c:v>1.8773196524899096</c:v>
                </c:pt>
                <c:pt idx="7">
                  <c:v>1.9078945614544454</c:v>
                </c:pt>
                <c:pt idx="8">
                  <c:v>1.931478677020439</c:v>
                </c:pt>
                <c:pt idx="9">
                  <c:v>1.9509550686303334</c:v>
                </c:pt>
                <c:pt idx="10">
                  <c:v>1.9680589456370776</c:v>
                </c:pt>
                <c:pt idx="11">
                  <c:v>1.9849774271483849</c:v>
                </c:pt>
                <c:pt idx="12">
                  <c:v>2.0037886655416006</c:v>
                </c:pt>
                <c:pt idx="13">
                  <c:v>2.026285537040148</c:v>
                </c:pt>
                <c:pt idx="14">
                  <c:v>2.053855865204215</c:v>
                </c:pt>
                <c:pt idx="15">
                  <c:v>2.0880085607179293</c:v>
                </c:pt>
                <c:pt idx="16">
                  <c:v>2.1294523823312335</c:v>
                </c:pt>
                <c:pt idx="17">
                  <c:v>2.178562627904102</c:v>
                </c:pt>
                <c:pt idx="18">
                  <c:v>2.23495829604702</c:v>
                </c:pt>
                <c:pt idx="19">
                  <c:v>2.2988417389072673</c:v>
                </c:pt>
                <c:pt idx="20">
                  <c:v>2.371518820861068</c:v>
                </c:pt>
                <c:pt idx="21">
                  <c:v>2.449276647533251</c:v>
                </c:pt>
                <c:pt idx="22">
                  <c:v>2.53741618764249</c:v>
                </c:pt>
                <c:pt idx="23">
                  <c:v>2.644707583336886</c:v>
                </c:pt>
                <c:pt idx="24">
                  <c:v>2.773415361608608</c:v>
                </c:pt>
                <c:pt idx="25">
                  <c:v>2.9155535762320497</c:v>
                </c:pt>
                <c:pt idx="26">
                  <c:v>3.057442506064181</c:v>
                </c:pt>
                <c:pt idx="27">
                  <c:v>3.1943164707627982</c:v>
                </c:pt>
                <c:pt idx="28">
                  <c:v>3.3317054063072753</c:v>
                </c:pt>
                <c:pt idx="29">
                  <c:v>3.4681522939347587</c:v>
                </c:pt>
                <c:pt idx="30">
                  <c:v>3.599213904470432</c:v>
                </c:pt>
                <c:pt idx="31">
                  <c:v>3.7299566795342125</c:v>
                </c:pt>
                <c:pt idx="32">
                  <c:v>3.847901415859055</c:v>
                </c:pt>
                <c:pt idx="33">
                  <c:v>3.9351595907547914</c:v>
                </c:pt>
                <c:pt idx="34">
                  <c:v>3.9871800043133607</c:v>
                </c:pt>
                <c:pt idx="35">
                  <c:v>4.01798587192546</c:v>
                </c:pt>
                <c:pt idx="36">
                  <c:v>4.013931969947369</c:v>
                </c:pt>
                <c:pt idx="37">
                  <c:v>4.01665923973251</c:v>
                </c:pt>
                <c:pt idx="38">
                  <c:v>4.079843063921164</c:v>
                </c:pt>
                <c:pt idx="39">
                  <c:v>4.216442535880462</c:v>
                </c:pt>
                <c:pt idx="40">
                  <c:v>4.379375100869211</c:v>
                </c:pt>
                <c:pt idx="41">
                  <c:v>4.542229394428611</c:v>
                </c:pt>
                <c:pt idx="42">
                  <c:v>4.632371202994976</c:v>
                </c:pt>
                <c:pt idx="43">
                  <c:v>4.596080217826167</c:v>
                </c:pt>
                <c:pt idx="44">
                  <c:v>4.416325589341911</c:v>
                </c:pt>
                <c:pt idx="45">
                  <c:v>4.142790636834786</c:v>
                </c:pt>
                <c:pt idx="46">
                  <c:v>3.8885648739036154</c:v>
                </c:pt>
                <c:pt idx="47">
                  <c:v>3.6699300527432683</c:v>
                </c:pt>
                <c:pt idx="48">
                  <c:v>3.4869924454767873</c:v>
                </c:pt>
                <c:pt idx="49">
                  <c:v>3.3519928017178415</c:v>
                </c:pt>
                <c:pt idx="50">
                  <c:v>3.2556301866385198</c:v>
                </c:pt>
                <c:pt idx="51">
                  <c:v>3.166772953781103</c:v>
                </c:pt>
                <c:pt idx="52">
                  <c:v>3.0884074950570612</c:v>
                </c:pt>
                <c:pt idx="53">
                  <c:v>3.0510235063433124</c:v>
                </c:pt>
                <c:pt idx="54">
                  <c:v>3.0592873260905153</c:v>
                </c:pt>
                <c:pt idx="55">
                  <c:v>3.0985233671580104</c:v>
                </c:pt>
                <c:pt idx="56">
                  <c:v>3.1417078306869968</c:v>
                </c:pt>
                <c:pt idx="57">
                  <c:v>3.1802142540170775</c:v>
                </c:pt>
                <c:pt idx="58">
                  <c:v>3.2257274543145544</c:v>
                </c:pt>
                <c:pt idx="59">
                  <c:v>3.2760402166775857</c:v>
                </c:pt>
                <c:pt idx="60">
                  <c:v>3.3242880872434597</c:v>
                </c:pt>
                <c:pt idx="61">
                  <c:v>3.37117731504497</c:v>
                </c:pt>
                <c:pt idx="62">
                  <c:v>3.40332120434741</c:v>
                </c:pt>
                <c:pt idx="63">
                  <c:v>3.404546862532082</c:v>
                </c:pt>
                <c:pt idx="64">
                  <c:v>3.3694628165730793</c:v>
                </c:pt>
                <c:pt idx="65">
                  <c:v>3.309590352181071</c:v>
                </c:pt>
                <c:pt idx="66">
                  <c:v>3.245428929935955</c:v>
                </c:pt>
                <c:pt idx="67">
                  <c:v>3.184578674196106</c:v>
                </c:pt>
                <c:pt idx="68">
                  <c:v>3.11879397836267</c:v>
                </c:pt>
                <c:pt idx="69">
                  <c:v>3.049668458901856</c:v>
                </c:pt>
                <c:pt idx="70">
                  <c:v>2.9800082017187957</c:v>
                </c:pt>
                <c:pt idx="71">
                  <c:v>2.910286715309173</c:v>
                </c:pt>
                <c:pt idx="72">
                  <c:v>2.8451699941516226</c:v>
                </c:pt>
                <c:pt idx="73">
                  <c:v>2.790233999931422</c:v>
                </c:pt>
                <c:pt idx="74">
                  <c:v>2.747805318332804</c:v>
                </c:pt>
                <c:pt idx="75">
                  <c:v>2.7149736654318337</c:v>
                </c:pt>
                <c:pt idx="76">
                  <c:v>2.6839200253652074</c:v>
                </c:pt>
                <c:pt idx="77">
                  <c:v>2.6541832564809065</c:v>
                </c:pt>
                <c:pt idx="78">
                  <c:v>2.6317782637065945</c:v>
                </c:pt>
                <c:pt idx="79">
                  <c:v>2.617264733761535</c:v>
                </c:pt>
                <c:pt idx="80">
                  <c:v>2.607439141482619</c:v>
                </c:pt>
                <c:pt idx="81">
                  <c:v>2.5977382160121536</c:v>
                </c:pt>
                <c:pt idx="82">
                  <c:v>2.5852526540699476</c:v>
                </c:pt>
                <c:pt idx="83">
                  <c:v>2.5702296611823794</c:v>
                </c:pt>
                <c:pt idx="84">
                  <c:v>2.5516144366266977</c:v>
                </c:pt>
                <c:pt idx="85">
                  <c:v>2.5292351692899135</c:v>
                </c:pt>
                <c:pt idx="86">
                  <c:v>2.504653143001514</c:v>
                </c:pt>
                <c:pt idx="87">
                  <c:v>2.4767172657893077</c:v>
                </c:pt>
                <c:pt idx="88">
                  <c:v>2.442486139665611</c:v>
                </c:pt>
                <c:pt idx="89">
                  <c:v>2.401163039008148</c:v>
                </c:pt>
                <c:pt idx="90">
                  <c:v>2.3541587483180146</c:v>
                </c:pt>
                <c:pt idx="91">
                  <c:v>2.3034007327286</c:v>
                </c:pt>
                <c:pt idx="92">
                  <c:v>2.2503946891916717</c:v>
                </c:pt>
                <c:pt idx="93">
                  <c:v>2.195897741917007</c:v>
                </c:pt>
                <c:pt idx="94">
                  <c:v>2.1399945526754784</c:v>
                </c:pt>
                <c:pt idx="95">
                  <c:v>2.0821683039739938</c:v>
                </c:pt>
                <c:pt idx="96">
                  <c:v>2.0217661971916034</c:v>
                </c:pt>
                <c:pt idx="97">
                  <c:v>1.9580918038392892</c:v>
                </c:pt>
                <c:pt idx="98">
                  <c:v>1.8904512469699493</c:v>
                </c:pt>
                <c:pt idx="99">
                  <c:v>1.8182482433687037</c:v>
                </c:pt>
                <c:pt idx="100">
                  <c:v>1.7408975383931873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Results!$A$2:$A$102</c:f>
              <c:numCache>
                <c:ptCount val="10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</c:numCache>
            </c:numRef>
          </c:cat>
          <c:val>
            <c:numRef>
              <c:f>Results!$G$2:$G$102</c:f>
              <c:numCache>
                <c:ptCount val="101"/>
                <c:pt idx="1">
                  <c:v>2.2551825127267913</c:v>
                </c:pt>
                <c:pt idx="2">
                  <c:v>2.3044663417036206</c:v>
                </c:pt>
                <c:pt idx="3">
                  <c:v>2.3565123265406775</c:v>
                </c:pt>
                <c:pt idx="4">
                  <c:v>2.4111124075901866</c:v>
                </c:pt>
                <c:pt idx="5">
                  <c:v>2.4679954452173756</c:v>
                </c:pt>
                <c:pt idx="6">
                  <c:v>2.527160793807545</c:v>
                </c:pt>
                <c:pt idx="7">
                  <c:v>2.588457213249971</c:v>
                </c:pt>
                <c:pt idx="8">
                  <c:v>2.6513521834106917</c:v>
                </c:pt>
                <c:pt idx="9">
                  <c:v>2.7159066625242314</c:v>
                </c:pt>
                <c:pt idx="10">
                  <c:v>2.781628213919373</c:v>
                </c:pt>
                <c:pt idx="11">
                  <c:v>2.8479801033110848</c:v>
                </c:pt>
                <c:pt idx="12">
                  <c:v>2.9146678983434793</c:v>
                </c:pt>
                <c:pt idx="13">
                  <c:v>2.980960723178432</c:v>
                </c:pt>
                <c:pt idx="14">
                  <c:v>3.046663726095386</c:v>
                </c:pt>
                <c:pt idx="15">
                  <c:v>3.111631009175807</c:v>
                </c:pt>
                <c:pt idx="16">
                  <c:v>3.1745573018478996</c:v>
                </c:pt>
                <c:pt idx="17">
                  <c:v>3.236363022064094</c:v>
                </c:pt>
                <c:pt idx="18">
                  <c:v>3.298863812505655</c:v>
                </c:pt>
                <c:pt idx="19">
                  <c:v>3.3621962447657907</c:v>
                </c:pt>
                <c:pt idx="20">
                  <c:v>3.424707229626478</c:v>
                </c:pt>
                <c:pt idx="21">
                  <c:v>3.4846603801803466</c:v>
                </c:pt>
                <c:pt idx="22">
                  <c:v>3.5396883685202676</c:v>
                </c:pt>
                <c:pt idx="23">
                  <c:v>3.5885053971751577</c:v>
                </c:pt>
                <c:pt idx="24">
                  <c:v>3.6302596457632825</c:v>
                </c:pt>
                <c:pt idx="25">
                  <c:v>3.666275708689009</c:v>
                </c:pt>
                <c:pt idx="26">
                  <c:v>3.6946832746228084</c:v>
                </c:pt>
                <c:pt idx="27">
                  <c:v>3.720265807473994</c:v>
                </c:pt>
                <c:pt idx="28">
                  <c:v>3.7496453433139663</c:v>
                </c:pt>
                <c:pt idx="29">
                  <c:v>3.78452957784544</c:v>
                </c:pt>
                <c:pt idx="30">
                  <c:v>3.8192945780470833</c:v>
                </c:pt>
                <c:pt idx="31">
                  <c:v>3.8500423232578607</c:v>
                </c:pt>
                <c:pt idx="32">
                  <c:v>3.8686525609167277</c:v>
                </c:pt>
                <c:pt idx="33">
                  <c:v>3.869714882379559</c:v>
                </c:pt>
                <c:pt idx="34">
                  <c:v>3.850928645848037</c:v>
                </c:pt>
                <c:pt idx="35">
                  <c:v>3.818786711254373</c:v>
                </c:pt>
                <c:pt idx="36">
                  <c:v>3.771931387337774</c:v>
                </c:pt>
                <c:pt idx="37">
                  <c:v>3.725073402914846</c:v>
                </c:pt>
                <c:pt idx="38">
                  <c:v>3.694728359259427</c:v>
                </c:pt>
                <c:pt idx="39">
                  <c:v>3.68590992536831</c:v>
                </c:pt>
                <c:pt idx="40">
                  <c:v>3.684092017235753</c:v>
                </c:pt>
                <c:pt idx="41">
                  <c:v>3.68783269428412</c:v>
                </c:pt>
                <c:pt idx="42">
                  <c:v>3.6677127392428317</c:v>
                </c:pt>
                <c:pt idx="43">
                  <c:v>3.5943537153941523</c:v>
                </c:pt>
                <c:pt idx="44">
                  <c:v>3.458275714937181</c:v>
                </c:pt>
                <c:pt idx="45">
                  <c:v>3.2793694925563512</c:v>
                </c:pt>
                <c:pt idx="46">
                  <c:v>3.1118248877987336</c:v>
                </c:pt>
                <c:pt idx="47">
                  <c:v>2.9641024915245744</c:v>
                </c:pt>
                <c:pt idx="48">
                  <c:v>2.852344243124058</c:v>
                </c:pt>
                <c:pt idx="49">
                  <c:v>2.786659826156764</c:v>
                </c:pt>
                <c:pt idx="50">
                  <c:v>2.753708572285392</c:v>
                </c:pt>
                <c:pt idx="51">
                  <c:v>2.729192798309172</c:v>
                </c:pt>
                <c:pt idx="52">
                  <c:v>2.7018538534120005</c:v>
                </c:pt>
                <c:pt idx="53">
                  <c:v>2.6803147926656012</c:v>
                </c:pt>
                <c:pt idx="54">
                  <c:v>2.662540602235063</c:v>
                </c:pt>
                <c:pt idx="55">
                  <c:v>2.648352388822081</c:v>
                </c:pt>
                <c:pt idx="56">
                  <c:v>2.6354774637629905</c:v>
                </c:pt>
                <c:pt idx="57">
                  <c:v>2.6265352380220843</c:v>
                </c:pt>
                <c:pt idx="58">
                  <c:v>2.625549729418184</c:v>
                </c:pt>
                <c:pt idx="59">
                  <c:v>2.633256681302388</c:v>
                </c:pt>
                <c:pt idx="60">
                  <c:v>2.6448668439381318</c:v>
                </c:pt>
                <c:pt idx="61">
                  <c:v>2.6573353597546294</c:v>
                </c:pt>
                <c:pt idx="62">
                  <c:v>2.662956652991523</c:v>
                </c:pt>
                <c:pt idx="63">
                  <c:v>2.655366903841817</c:v>
                </c:pt>
                <c:pt idx="64">
                  <c:v>2.631351708091563</c:v>
                </c:pt>
                <c:pt idx="65">
                  <c:v>2.595867876758941</c:v>
                </c:pt>
                <c:pt idx="66">
                  <c:v>2.5570996748203663</c:v>
                </c:pt>
                <c:pt idx="67">
                  <c:v>2.519797955957435</c:v>
                </c:pt>
                <c:pt idx="68">
                  <c:v>2.4822053954591956</c:v>
                </c:pt>
                <c:pt idx="69">
                  <c:v>2.4455974327398025</c:v>
                </c:pt>
                <c:pt idx="70">
                  <c:v>2.4094650914500892</c:v>
                </c:pt>
                <c:pt idx="71">
                  <c:v>2.3722747937700825</c:v>
                </c:pt>
                <c:pt idx="72">
                  <c:v>2.333807070851925</c:v>
                </c:pt>
                <c:pt idx="73">
                  <c:v>2.2954400853974257</c:v>
                </c:pt>
                <c:pt idx="74">
                  <c:v>2.2573909112132093</c:v>
                </c:pt>
                <c:pt idx="75">
                  <c:v>2.219600835779822</c:v>
                </c:pt>
                <c:pt idx="76">
                  <c:v>2.181742765669145</c:v>
                </c:pt>
                <c:pt idx="77">
                  <c:v>2.1436704511859346</c:v>
                </c:pt>
                <c:pt idx="78">
                  <c:v>2.1054801224457456</c:v>
                </c:pt>
                <c:pt idx="79">
                  <c:v>2.067177151932564</c:v>
                </c:pt>
                <c:pt idx="80">
                  <c:v>2.0288255117513474</c:v>
                </c:pt>
                <c:pt idx="81">
                  <c:v>1.9905983697465914</c:v>
                </c:pt>
                <c:pt idx="82">
                  <c:v>1.9525740070356357</c:v>
                </c:pt>
                <c:pt idx="83">
                  <c:v>1.9147065963633463</c:v>
                </c:pt>
                <c:pt idx="84">
                  <c:v>1.8770410539069822</c:v>
                </c:pt>
                <c:pt idx="85">
                  <c:v>1.839591985359856</c:v>
                </c:pt>
                <c:pt idx="86">
                  <c:v>1.8023793985920533</c:v>
                </c:pt>
                <c:pt idx="87">
                  <c:v>1.7654246249720027</c:v>
                </c:pt>
                <c:pt idx="88">
                  <c:v>1.7287191767808103</c:v>
                </c:pt>
                <c:pt idx="89">
                  <c:v>1.6922674437874128</c:v>
                </c:pt>
                <c:pt idx="90">
                  <c:v>1.6560960525759914</c:v>
                </c:pt>
                <c:pt idx="91">
                  <c:v>1.6202139240420237</c:v>
                </c:pt>
                <c:pt idx="92">
                  <c:v>1.5846384149754613</c:v>
                </c:pt>
                <c:pt idx="93">
                  <c:v>1.5493743063028542</c:v>
                </c:pt>
                <c:pt idx="94">
                  <c:v>1.5144381421713318</c:v>
                </c:pt>
                <c:pt idx="95">
                  <c:v>1.4798111792277135</c:v>
                </c:pt>
                <c:pt idx="96">
                  <c:v>1.4454931450983401</c:v>
                </c:pt>
                <c:pt idx="97">
                  <c:v>1.4114918036533366</c:v>
                </c:pt>
                <c:pt idx="98">
                  <c:v>1.377774876988511</c:v>
                </c:pt>
                <c:pt idx="99">
                  <c:v>1.3443580760609288</c:v>
                </c:pt>
                <c:pt idx="100">
                  <c:v>1.3112126748234065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Results!$A$2:$A$102</c:f>
              <c:numCache>
                <c:ptCount val="10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</c:numCache>
            </c:numRef>
          </c:cat>
          <c:val>
            <c:numRef>
              <c:f>Results!$H$2:$H$102</c:f>
              <c:numCache>
                <c:ptCount val="101"/>
                <c:pt idx="1">
                  <c:v>-0.7185511987966784</c:v>
                </c:pt>
                <c:pt idx="2">
                  <c:v>-0.6656805385982958</c:v>
                </c:pt>
                <c:pt idx="3">
                  <c:v>-0.6349892604062877</c:v>
                </c:pt>
                <c:pt idx="4">
                  <c:v>-0.6244078740365786</c:v>
                </c:pt>
                <c:pt idx="5">
                  <c:v>-0.6302083524129645</c:v>
                </c:pt>
                <c:pt idx="6">
                  <c:v>-0.6498411413176353</c:v>
                </c:pt>
                <c:pt idx="7">
                  <c:v>-0.6805626517955257</c:v>
                </c:pt>
                <c:pt idx="8">
                  <c:v>-0.7198735063902526</c:v>
                </c:pt>
                <c:pt idx="9">
                  <c:v>-0.764951593893898</c:v>
                </c:pt>
                <c:pt idx="10">
                  <c:v>-0.8135692682822953</c:v>
                </c:pt>
                <c:pt idx="11">
                  <c:v>-0.8630026761626999</c:v>
                </c:pt>
                <c:pt idx="12">
                  <c:v>-0.9108792328018787</c:v>
                </c:pt>
                <c:pt idx="13">
                  <c:v>-0.9546751861382838</c:v>
                </c:pt>
                <c:pt idx="14">
                  <c:v>-0.9928078608911712</c:v>
                </c:pt>
                <c:pt idx="15">
                  <c:v>-1.0236224484578775</c:v>
                </c:pt>
                <c:pt idx="16">
                  <c:v>-1.0451049195166662</c:v>
                </c:pt>
                <c:pt idx="17">
                  <c:v>-1.057800394159992</c:v>
                </c:pt>
                <c:pt idx="18">
                  <c:v>-1.063905516458635</c:v>
                </c:pt>
                <c:pt idx="19">
                  <c:v>-1.0633545058585234</c:v>
                </c:pt>
                <c:pt idx="20">
                  <c:v>-1.05318840876541</c:v>
                </c:pt>
                <c:pt idx="21">
                  <c:v>-1.0353837326470958</c:v>
                </c:pt>
                <c:pt idx="22">
                  <c:v>-1.0022721808777777</c:v>
                </c:pt>
                <c:pt idx="23">
                  <c:v>-0.9437978138382719</c:v>
                </c:pt>
                <c:pt idx="24">
                  <c:v>-0.8568442841546746</c:v>
                </c:pt>
                <c:pt idx="25">
                  <c:v>-0.7507221324569593</c:v>
                </c:pt>
                <c:pt idx="26">
                  <c:v>-0.6372407685586272</c:v>
                </c:pt>
                <c:pt idx="27">
                  <c:v>-0.5259493367111956</c:v>
                </c:pt>
                <c:pt idx="28">
                  <c:v>-0.41793993700669096</c:v>
                </c:pt>
                <c:pt idx="29">
                  <c:v>-0.3163772839106813</c:v>
                </c:pt>
                <c:pt idx="30">
                  <c:v>-0.22008067357665118</c:v>
                </c:pt>
                <c:pt idx="31">
                  <c:v>-0.12008564372364816</c:v>
                </c:pt>
                <c:pt idx="32">
                  <c:v>-0.020751145057672726</c:v>
                </c:pt>
                <c:pt idx="33">
                  <c:v>0.06544470837523253</c:v>
                </c:pt>
                <c:pt idx="34">
                  <c:v>0.13625135846532377</c:v>
                </c:pt>
                <c:pt idx="35">
                  <c:v>0.19919916067108723</c:v>
                </c:pt>
                <c:pt idx="36">
                  <c:v>0.24200058260959478</c:v>
                </c:pt>
                <c:pt idx="37">
                  <c:v>0.29158583681766403</c:v>
                </c:pt>
                <c:pt idx="38">
                  <c:v>0.3851147046617367</c:v>
                </c:pt>
                <c:pt idx="39">
                  <c:v>0.5305326105121515</c:v>
                </c:pt>
                <c:pt idx="40">
                  <c:v>0.6952830836334583</c:v>
                </c:pt>
                <c:pt idx="41">
                  <c:v>0.8543967001444912</c:v>
                </c:pt>
                <c:pt idx="42">
                  <c:v>0.9646584637521447</c:v>
                </c:pt>
                <c:pt idx="43">
                  <c:v>1.0017265024320143</c:v>
                </c:pt>
                <c:pt idx="44">
                  <c:v>0.9580498744047299</c:v>
                </c:pt>
                <c:pt idx="45">
                  <c:v>0.8634211442784352</c:v>
                </c:pt>
                <c:pt idx="46">
                  <c:v>0.7767399861048818</c:v>
                </c:pt>
                <c:pt idx="47">
                  <c:v>0.7058275612186939</c:v>
                </c:pt>
                <c:pt idx="48">
                  <c:v>0.6346482023527291</c:v>
                </c:pt>
                <c:pt idx="49">
                  <c:v>0.5653329755610774</c:v>
                </c:pt>
                <c:pt idx="50">
                  <c:v>0.5019216143531278</c:v>
                </c:pt>
                <c:pt idx="51">
                  <c:v>0.43758015547193096</c:v>
                </c:pt>
                <c:pt idx="52">
                  <c:v>0.3865536416450608</c:v>
                </c:pt>
                <c:pt idx="53">
                  <c:v>0.3707087136777112</c:v>
                </c:pt>
                <c:pt idx="54">
                  <c:v>0.3967467238554523</c:v>
                </c:pt>
                <c:pt idx="55">
                  <c:v>0.45017097833592956</c:v>
                </c:pt>
                <c:pt idx="56">
                  <c:v>0.5062303669240062</c:v>
                </c:pt>
                <c:pt idx="57">
                  <c:v>0.5536790159949931</c:v>
                </c:pt>
                <c:pt idx="58">
                  <c:v>0.6001777248963704</c:v>
                </c:pt>
                <c:pt idx="59">
                  <c:v>0.6427835353751976</c:v>
                </c:pt>
                <c:pt idx="60">
                  <c:v>0.6794212433053279</c:v>
                </c:pt>
                <c:pt idx="61">
                  <c:v>0.7138419552903406</c:v>
                </c:pt>
                <c:pt idx="62">
                  <c:v>0.7403645513558872</c:v>
                </c:pt>
                <c:pt idx="63">
                  <c:v>0.7491799586902652</c:v>
                </c:pt>
                <c:pt idx="64">
                  <c:v>0.7381111084815162</c:v>
                </c:pt>
                <c:pt idx="65">
                  <c:v>0.7137224754221299</c:v>
                </c:pt>
                <c:pt idx="66">
                  <c:v>0.6883292551155886</c:v>
                </c:pt>
                <c:pt idx="67">
                  <c:v>0.6647807182386711</c:v>
                </c:pt>
                <c:pt idx="68">
                  <c:v>0.6365885829034745</c:v>
                </c:pt>
                <c:pt idx="69">
                  <c:v>0.6040710261620537</c:v>
                </c:pt>
                <c:pt idx="70">
                  <c:v>0.5705431102687064</c:v>
                </c:pt>
                <c:pt idx="71">
                  <c:v>0.5380119215390904</c:v>
                </c:pt>
                <c:pt idx="72">
                  <c:v>0.5113629232996977</c:v>
                </c:pt>
                <c:pt idx="73">
                  <c:v>0.4947939145339961</c:v>
                </c:pt>
                <c:pt idx="74">
                  <c:v>0.49041440711959483</c:v>
                </c:pt>
                <c:pt idx="75">
                  <c:v>0.4953728296520117</c:v>
                </c:pt>
                <c:pt idx="76">
                  <c:v>0.5021772596960625</c:v>
                </c:pt>
                <c:pt idx="77">
                  <c:v>0.5105128052949719</c:v>
                </c:pt>
                <c:pt idx="78">
                  <c:v>0.526298141260849</c:v>
                </c:pt>
                <c:pt idx="79">
                  <c:v>0.5500875818289712</c:v>
                </c:pt>
                <c:pt idx="80">
                  <c:v>0.5786136297312714</c:v>
                </c:pt>
                <c:pt idx="81">
                  <c:v>0.6071398462655622</c:v>
                </c:pt>
                <c:pt idx="82">
                  <c:v>0.632678647034312</c:v>
                </c:pt>
                <c:pt idx="83">
                  <c:v>0.6555230648190331</c:v>
                </c:pt>
                <c:pt idx="84">
                  <c:v>0.6745733827197156</c:v>
                </c:pt>
                <c:pt idx="85">
                  <c:v>0.6896431839300576</c:v>
                </c:pt>
                <c:pt idx="86">
                  <c:v>0.7022737444094607</c:v>
                </c:pt>
                <c:pt idx="87">
                  <c:v>0.711292640817305</c:v>
                </c:pt>
                <c:pt idx="88">
                  <c:v>0.7137669628848005</c:v>
                </c:pt>
                <c:pt idx="89">
                  <c:v>0.7088955952207354</c:v>
                </c:pt>
                <c:pt idx="90">
                  <c:v>0.6980626957420233</c:v>
                </c:pt>
                <c:pt idx="91">
                  <c:v>0.6831868086865762</c:v>
                </c:pt>
                <c:pt idx="92">
                  <c:v>0.6657562742162104</c:v>
                </c:pt>
                <c:pt idx="93">
                  <c:v>0.6465234356141527</c:v>
                </c:pt>
                <c:pt idx="94">
                  <c:v>0.6255564105041467</c:v>
                </c:pt>
                <c:pt idx="95">
                  <c:v>0.6023571247462802</c:v>
                </c:pt>
                <c:pt idx="96">
                  <c:v>0.5762730520932633</c:v>
                </c:pt>
                <c:pt idx="97">
                  <c:v>0.5466000001859526</c:v>
                </c:pt>
                <c:pt idx="98">
                  <c:v>0.5126763699814383</c:v>
                </c:pt>
                <c:pt idx="99">
                  <c:v>0.4738901673077749</c:v>
                </c:pt>
                <c:pt idx="100">
                  <c:v>0.42968486356978075</c:v>
                </c:pt>
              </c:numCache>
            </c:numRef>
          </c:val>
          <c:smooth val="0"/>
        </c:ser>
        <c:marker val="1"/>
        <c:axId val="32152707"/>
        <c:axId val="20938908"/>
      </c:lineChart>
      <c:catAx>
        <c:axId val="32152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38908"/>
        <c:crosses val="autoZero"/>
        <c:auto val="1"/>
        <c:lblOffset val="100"/>
        <c:tickLblSkip val="10"/>
        <c:tickMarkSkip val="10"/>
        <c:noMultiLvlLbl val="0"/>
      </c:catAx>
      <c:valAx>
        <c:axId val="20938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527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</cdr:y>
    </cdr:from>
    <cdr:to>
      <cdr:x>0.78325</cdr:x>
      <cdr:y>0.05425</cdr:y>
    </cdr:to>
    <cdr:sp fLocksText="0">
      <cdr:nvSpPr>
        <cdr:cNvPr id="1" name="Text Box 4"/>
        <cdr:cNvSpPr txBox="1">
          <a:spLocks noChangeArrowheads="1"/>
        </cdr:cNvSpPr>
      </cdr:nvSpPr>
      <cdr:spPr>
        <a:xfrm>
          <a:off x="1581150" y="0"/>
          <a:ext cx="29622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0</xdr:row>
      <xdr:rowOff>180975</xdr:rowOff>
    </xdr:from>
    <xdr:to>
      <xdr:col>15</xdr:col>
      <xdr:colOff>371475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6734175" y="180975"/>
        <a:ext cx="48196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18</xdr:row>
      <xdr:rowOff>114300</xdr:rowOff>
    </xdr:from>
    <xdr:to>
      <xdr:col>16</xdr:col>
      <xdr:colOff>533400</xdr:colOff>
      <xdr:row>41</xdr:row>
      <xdr:rowOff>104775</xdr:rowOff>
    </xdr:to>
    <xdr:graphicFrame>
      <xdr:nvGraphicFramePr>
        <xdr:cNvPr id="2" name="Chart 2"/>
        <xdr:cNvGraphicFramePr/>
      </xdr:nvGraphicFramePr>
      <xdr:xfrm>
        <a:off x="6753225" y="4048125"/>
        <a:ext cx="56483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400050</xdr:colOff>
      <xdr:row>4</xdr:row>
      <xdr:rowOff>133350</xdr:rowOff>
    </xdr:from>
    <xdr:to>
      <xdr:col>7</xdr:col>
      <xdr:colOff>361950</xdr:colOff>
      <xdr:row>27</xdr:row>
      <xdr:rowOff>133350</xdr:rowOff>
    </xdr:to>
    <xdr:graphicFrame>
      <xdr:nvGraphicFramePr>
        <xdr:cNvPr id="3" name="Chart 3"/>
        <xdr:cNvGraphicFramePr/>
      </xdr:nvGraphicFramePr>
      <xdr:xfrm>
        <a:off x="400050" y="1666875"/>
        <a:ext cx="5657850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0.2435</cdr:x>
      <cdr:y>0</cdr:y>
    </cdr:from>
    <cdr:to>
      <cdr:x>0.74625</cdr:x>
      <cdr:y>0.05425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419225" y="0"/>
          <a:ext cx="2952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107</xdr:row>
      <xdr:rowOff>0</xdr:rowOff>
    </xdr:from>
    <xdr:to>
      <xdr:col>8</xdr:col>
      <xdr:colOff>323850</xdr:colOff>
      <xdr:row>130</xdr:row>
      <xdr:rowOff>9525</xdr:rowOff>
    </xdr:to>
    <xdr:graphicFrame>
      <xdr:nvGraphicFramePr>
        <xdr:cNvPr id="1" name="Chart 1"/>
        <xdr:cNvGraphicFramePr/>
      </xdr:nvGraphicFramePr>
      <xdr:xfrm>
        <a:off x="0" y="18335625"/>
        <a:ext cx="58102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107</xdr:row>
      <xdr:rowOff>9525</xdr:rowOff>
    </xdr:from>
    <xdr:to>
      <xdr:col>17</xdr:col>
      <xdr:colOff>28575</xdr:colOff>
      <xdr:row>130</xdr:row>
      <xdr:rowOff>19050</xdr:rowOff>
    </xdr:to>
    <xdr:graphicFrame>
      <xdr:nvGraphicFramePr>
        <xdr:cNvPr id="2" name="Chart 2"/>
        <xdr:cNvGraphicFramePr/>
      </xdr:nvGraphicFramePr>
      <xdr:xfrm>
        <a:off x="5819775" y="18345150"/>
        <a:ext cx="58674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0.257</cdr:y>
    </cdr:from>
    <cdr:to>
      <cdr:x>0.99975</cdr:x>
      <cdr:y>0.93825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0" y="0"/>
          <a:ext cx="619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Note: Japan's profiles are averages based on profiles from 1984, 1989, 1994, 1999 and 2004. LDC profiles are averages based on Thailand (2004), Indonesia(2002), India(2004) and Philippines (1999)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</cdr:y>
    </cdr:from>
    <cdr:to>
      <cdr:x>0.7825</cdr:x>
      <cdr:y>0.06025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628775" y="0"/>
          <a:ext cx="3581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1323975</xdr:colOff>
      <xdr:row>0</xdr:row>
      <xdr:rowOff>0</xdr:rowOff>
    </xdr:from>
    <xdr:to>
      <xdr:col>9</xdr:col>
      <xdr:colOff>361950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23975" y="0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5</xdr:row>
      <xdr:rowOff>19050</xdr:rowOff>
    </xdr:from>
    <xdr:to>
      <xdr:col>10</xdr:col>
      <xdr:colOff>504825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1352550" y="866775"/>
        <a:ext cx="66579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0.25125</cdr:x>
      <cdr:y>0</cdr:y>
    </cdr:from>
    <cdr:to>
      <cdr:x>0.7785</cdr:x>
      <cdr:y>0.05275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1209675" y="0"/>
          <a:ext cx="2543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0.19275</cdr:x>
      <cdr:y>0</cdr:y>
    </cdr:from>
    <cdr:to>
      <cdr:x>0.814</cdr:x>
      <cdr:y>0.0545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085850" y="0"/>
          <a:ext cx="3505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0</cdr:y>
    </cdr:from>
    <cdr:to>
      <cdr:x>0.80825</cdr:x>
      <cdr:y>0.05425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33450" y="0"/>
          <a:ext cx="3638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0.433</cdr:x>
      <cdr:y>0.2935</cdr:y>
    </cdr:from>
    <cdr:to>
      <cdr:x>0.4985</cdr:x>
      <cdr:y>0.338</cdr:y>
    </cdr:to>
    <cdr:sp>
      <cdr:nvSpPr>
        <cdr:cNvPr id="2" name="Text Box 2"/>
        <cdr:cNvSpPr txBox="1">
          <a:spLocks noChangeArrowheads="1"/>
        </cdr:cNvSpPr>
      </cdr:nvSpPr>
      <cdr:spPr>
        <a:xfrm>
          <a:off x="2447925" y="1152525"/>
          <a:ext cx="3714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gr(Yl)</a:t>
          </a:r>
        </a:p>
      </cdr:txBody>
    </cdr:sp>
  </cdr:relSizeAnchor>
  <cdr:relSizeAnchor xmlns:cdr="http://schemas.openxmlformats.org/drawingml/2006/chartDrawing">
    <cdr:from>
      <cdr:x>0.37975</cdr:x>
      <cdr:y>0.40525</cdr:y>
    </cdr:from>
    <cdr:to>
      <cdr:x>0.4445</cdr:x>
      <cdr:y>0.44975</cdr:y>
    </cdr:to>
    <cdr:sp>
      <cdr:nvSpPr>
        <cdr:cNvPr id="3" name="Text Box 3"/>
        <cdr:cNvSpPr txBox="1">
          <a:spLocks noChangeArrowheads="1"/>
        </cdr:cNvSpPr>
      </cdr:nvSpPr>
      <cdr:spPr>
        <a:xfrm>
          <a:off x="2143125" y="1590675"/>
          <a:ext cx="3619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gr(N)</a:t>
          </a:r>
        </a:p>
      </cdr:txBody>
    </cdr:sp>
  </cdr:relSizeAnchor>
  <cdr:relSizeAnchor xmlns:cdr="http://schemas.openxmlformats.org/drawingml/2006/chartDrawing">
    <cdr:from>
      <cdr:x>0.361</cdr:x>
      <cdr:y>0.63425</cdr:y>
    </cdr:from>
    <cdr:to>
      <cdr:x>0.4985</cdr:x>
      <cdr:y>0.67875</cdr:y>
    </cdr:to>
    <cdr:sp>
      <cdr:nvSpPr>
        <cdr:cNvPr id="4" name="Text Box 4"/>
        <cdr:cNvSpPr txBox="1">
          <a:spLocks noChangeArrowheads="1"/>
        </cdr:cNvSpPr>
      </cdr:nvSpPr>
      <cdr:spPr>
        <a:xfrm>
          <a:off x="2038350" y="2495550"/>
          <a:ext cx="7810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dividend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14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4.7109375" style="4" customWidth="1"/>
    <col min="2" max="2" width="110.140625" style="1" customWidth="1"/>
    <col min="3" max="16384" width="9.140625" style="1" customWidth="1"/>
  </cols>
  <sheetData>
    <row r="1" spans="1:2" ht="12.75">
      <c r="A1" s="1"/>
      <c r="B1" s="2" t="s">
        <v>13</v>
      </c>
    </row>
    <row r="2" spans="1:2" ht="12.75">
      <c r="A2" s="3" t="s">
        <v>14</v>
      </c>
      <c r="B2" s="25" t="s">
        <v>29</v>
      </c>
    </row>
    <row r="3" spans="1:2" ht="12.75">
      <c r="A3" s="3" t="s">
        <v>12</v>
      </c>
      <c r="B3" s="25">
        <v>2005</v>
      </c>
    </row>
    <row r="4" spans="1:2" ht="12.75">
      <c r="A4" s="2"/>
      <c r="B4" s="2"/>
    </row>
    <row r="5" spans="1:2" ht="12.75">
      <c r="A5" s="4" t="s">
        <v>9</v>
      </c>
      <c r="B5" s="1" t="str">
        <f>CONCATENATE("This is an exercise for measuring the first demographic dividend for"," ",B2)</f>
        <v>This is an exercise for measuring the first demographic dividend for Kenya</v>
      </c>
    </row>
    <row r="7" spans="1:2" ht="12.75">
      <c r="A7" s="4" t="s">
        <v>8</v>
      </c>
      <c r="B7" s="1" t="s">
        <v>3</v>
      </c>
    </row>
    <row r="8" ht="12.75">
      <c r="B8" s="1" t="s">
        <v>4</v>
      </c>
    </row>
    <row r="9" ht="12.75">
      <c r="B9" s="1" t="s">
        <v>15</v>
      </c>
    </row>
    <row r="11" spans="1:2" ht="12.75">
      <c r="A11" s="4" t="s">
        <v>5</v>
      </c>
      <c r="B11" s="1" t="s">
        <v>6</v>
      </c>
    </row>
    <row r="12" ht="12.75">
      <c r="B12" s="1" t="s">
        <v>7</v>
      </c>
    </row>
    <row r="13" ht="12.75">
      <c r="B13" s="1" t="s">
        <v>10</v>
      </c>
    </row>
    <row r="14" ht="12.75">
      <c r="B14" s="1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08"/>
  <sheetViews>
    <sheetView zoomScalePageLayoutView="0" workbookViewId="0" topLeftCell="A1">
      <selection activeCell="B3" sqref="B3:CX103"/>
    </sheetView>
  </sheetViews>
  <sheetFormatPr defaultColWidth="10.28125" defaultRowHeight="12.75"/>
  <cols>
    <col min="1" max="102" width="10.28125" style="5" customWidth="1"/>
    <col min="103" max="105" width="10.28125" style="11" customWidth="1"/>
    <col min="106" max="108" width="10.28125" style="13" customWidth="1"/>
    <col min="109" max="16384" width="10.28125" style="5" customWidth="1"/>
  </cols>
  <sheetData>
    <row r="1" ht="13.5">
      <c r="A1" s="5" t="str">
        <f>CONCATENATE("Population estimates and projections",", ",Notes!B2,", ","1950-2050 (thousands)")</f>
        <v>Population estimates and projections, Kenya, 1950-2050 (thousands)</v>
      </c>
    </row>
    <row r="2" spans="2:108" ht="13.5">
      <c r="B2" s="8">
        <v>0</v>
      </c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8">
        <v>11</v>
      </c>
      <c r="N2" s="8">
        <v>12</v>
      </c>
      <c r="O2" s="8">
        <v>13</v>
      </c>
      <c r="P2" s="8">
        <v>14</v>
      </c>
      <c r="Q2" s="8">
        <v>15</v>
      </c>
      <c r="R2" s="8">
        <v>16</v>
      </c>
      <c r="S2" s="8">
        <v>17</v>
      </c>
      <c r="T2" s="8">
        <v>18</v>
      </c>
      <c r="U2" s="8">
        <v>19</v>
      </c>
      <c r="V2" s="8">
        <v>20</v>
      </c>
      <c r="W2" s="8">
        <v>21</v>
      </c>
      <c r="X2" s="8">
        <v>22</v>
      </c>
      <c r="Y2" s="8">
        <v>23</v>
      </c>
      <c r="Z2" s="8">
        <v>24</v>
      </c>
      <c r="AA2" s="8">
        <v>25</v>
      </c>
      <c r="AB2" s="8">
        <v>26</v>
      </c>
      <c r="AC2" s="8">
        <v>27</v>
      </c>
      <c r="AD2" s="8">
        <v>28</v>
      </c>
      <c r="AE2" s="8">
        <v>29</v>
      </c>
      <c r="AF2" s="8">
        <v>30</v>
      </c>
      <c r="AG2" s="8">
        <v>31</v>
      </c>
      <c r="AH2" s="8">
        <v>32</v>
      </c>
      <c r="AI2" s="8">
        <v>33</v>
      </c>
      <c r="AJ2" s="8">
        <v>34</v>
      </c>
      <c r="AK2" s="8">
        <v>35</v>
      </c>
      <c r="AL2" s="8">
        <v>36</v>
      </c>
      <c r="AM2" s="8">
        <v>37</v>
      </c>
      <c r="AN2" s="8">
        <v>38</v>
      </c>
      <c r="AO2" s="8">
        <v>39</v>
      </c>
      <c r="AP2" s="8">
        <v>40</v>
      </c>
      <c r="AQ2" s="8">
        <v>41</v>
      </c>
      <c r="AR2" s="8">
        <v>42</v>
      </c>
      <c r="AS2" s="8">
        <v>43</v>
      </c>
      <c r="AT2" s="8">
        <v>44</v>
      </c>
      <c r="AU2" s="8">
        <v>45</v>
      </c>
      <c r="AV2" s="8">
        <v>46</v>
      </c>
      <c r="AW2" s="8">
        <v>47</v>
      </c>
      <c r="AX2" s="8">
        <v>48</v>
      </c>
      <c r="AY2" s="8">
        <v>49</v>
      </c>
      <c r="AZ2" s="8">
        <v>50</v>
      </c>
      <c r="BA2" s="8">
        <v>51</v>
      </c>
      <c r="BB2" s="8">
        <v>52</v>
      </c>
      <c r="BC2" s="8">
        <v>53</v>
      </c>
      <c r="BD2" s="8">
        <v>54</v>
      </c>
      <c r="BE2" s="8">
        <v>55</v>
      </c>
      <c r="BF2" s="8">
        <v>56</v>
      </c>
      <c r="BG2" s="8">
        <v>57</v>
      </c>
      <c r="BH2" s="8">
        <v>58</v>
      </c>
      <c r="BI2" s="8">
        <v>59</v>
      </c>
      <c r="BJ2" s="8">
        <v>60</v>
      </c>
      <c r="BK2" s="8">
        <v>61</v>
      </c>
      <c r="BL2" s="8">
        <v>62</v>
      </c>
      <c r="BM2" s="8">
        <v>63</v>
      </c>
      <c r="BN2" s="8">
        <v>64</v>
      </c>
      <c r="BO2" s="8">
        <v>65</v>
      </c>
      <c r="BP2" s="8">
        <v>66</v>
      </c>
      <c r="BQ2" s="8">
        <v>67</v>
      </c>
      <c r="BR2" s="8">
        <v>68</v>
      </c>
      <c r="BS2" s="8">
        <v>69</v>
      </c>
      <c r="BT2" s="8">
        <v>70</v>
      </c>
      <c r="BU2" s="8">
        <v>71</v>
      </c>
      <c r="BV2" s="8">
        <v>72</v>
      </c>
      <c r="BW2" s="8">
        <v>73</v>
      </c>
      <c r="BX2" s="8">
        <v>74</v>
      </c>
      <c r="BY2" s="8">
        <v>75</v>
      </c>
      <c r="BZ2" s="8">
        <v>76</v>
      </c>
      <c r="CA2" s="8">
        <v>77</v>
      </c>
      <c r="CB2" s="8">
        <v>78</v>
      </c>
      <c r="CC2" s="8">
        <v>79</v>
      </c>
      <c r="CD2" s="8">
        <v>80</v>
      </c>
      <c r="CE2" s="8">
        <v>81</v>
      </c>
      <c r="CF2" s="8">
        <v>82</v>
      </c>
      <c r="CG2" s="8">
        <v>83</v>
      </c>
      <c r="CH2" s="8">
        <v>84</v>
      </c>
      <c r="CI2" s="8">
        <v>85</v>
      </c>
      <c r="CJ2" s="8">
        <v>86</v>
      </c>
      <c r="CK2" s="8">
        <v>87</v>
      </c>
      <c r="CL2" s="8">
        <v>88</v>
      </c>
      <c r="CM2" s="8">
        <v>89</v>
      </c>
      <c r="CN2" s="8">
        <v>90</v>
      </c>
      <c r="CO2" s="8">
        <v>91</v>
      </c>
      <c r="CP2" s="8">
        <v>92</v>
      </c>
      <c r="CQ2" s="8">
        <v>93</v>
      </c>
      <c r="CR2" s="8">
        <v>94</v>
      </c>
      <c r="CS2" s="8">
        <v>95</v>
      </c>
      <c r="CT2" s="8">
        <v>96</v>
      </c>
      <c r="CU2" s="8">
        <v>97</v>
      </c>
      <c r="CV2" s="8">
        <v>98</v>
      </c>
      <c r="CW2" s="8">
        <v>99</v>
      </c>
      <c r="CX2" s="8">
        <v>100</v>
      </c>
      <c r="CY2" s="11" t="s">
        <v>0</v>
      </c>
      <c r="CZ2" s="11" t="s">
        <v>16</v>
      </c>
      <c r="DA2" s="11" t="s">
        <v>17</v>
      </c>
      <c r="DB2" s="13" t="s">
        <v>16</v>
      </c>
      <c r="DC2" s="13" t="s">
        <v>17</v>
      </c>
      <c r="DD2" s="13" t="s">
        <v>18</v>
      </c>
    </row>
    <row r="3" spans="1:108" ht="13.5">
      <c r="A3" s="9">
        <v>1950</v>
      </c>
      <c r="B3" s="33">
        <v>262.654</v>
      </c>
      <c r="C3" s="33">
        <v>232.164</v>
      </c>
      <c r="D3" s="33">
        <v>206.68</v>
      </c>
      <c r="E3" s="33">
        <v>185.763</v>
      </c>
      <c r="F3" s="33">
        <v>168.972</v>
      </c>
      <c r="G3" s="33">
        <v>155.87</v>
      </c>
      <c r="H3" s="33">
        <v>146.018</v>
      </c>
      <c r="I3" s="33">
        <v>138.976</v>
      </c>
      <c r="J3" s="33">
        <v>134.307</v>
      </c>
      <c r="K3" s="33">
        <v>131.571</v>
      </c>
      <c r="L3" s="33">
        <v>130.628</v>
      </c>
      <c r="M3" s="33">
        <v>131.335</v>
      </c>
      <c r="N3" s="33">
        <v>131.767</v>
      </c>
      <c r="O3" s="33">
        <v>130.891</v>
      </c>
      <c r="P3" s="33">
        <v>129.159</v>
      </c>
      <c r="Q3" s="33">
        <v>128.18</v>
      </c>
      <c r="R3" s="33">
        <v>127.773</v>
      </c>
      <c r="S3" s="33">
        <v>126.197</v>
      </c>
      <c r="T3" s="33">
        <v>122.789</v>
      </c>
      <c r="U3" s="33">
        <v>118.189</v>
      </c>
      <c r="V3" s="33">
        <v>113.734</v>
      </c>
      <c r="W3" s="33">
        <v>109.196</v>
      </c>
      <c r="X3" s="33">
        <v>104.869</v>
      </c>
      <c r="Y3" s="33">
        <v>101.041</v>
      </c>
      <c r="Z3" s="33">
        <v>97.579</v>
      </c>
      <c r="AA3" s="33">
        <v>94.019</v>
      </c>
      <c r="AB3" s="33">
        <v>90.431</v>
      </c>
      <c r="AC3" s="33">
        <v>87.203</v>
      </c>
      <c r="AD3" s="33">
        <v>84.474</v>
      </c>
      <c r="AE3" s="33">
        <v>82.119</v>
      </c>
      <c r="AF3" s="33">
        <v>79.852</v>
      </c>
      <c r="AG3" s="33">
        <v>77.725</v>
      </c>
      <c r="AH3" s="33">
        <v>75.702</v>
      </c>
      <c r="AI3" s="33">
        <v>73.744</v>
      </c>
      <c r="AJ3" s="33">
        <v>71.859</v>
      </c>
      <c r="AK3" s="33">
        <v>70.093</v>
      </c>
      <c r="AL3" s="33">
        <v>68.414</v>
      </c>
      <c r="AM3" s="33">
        <v>66.851</v>
      </c>
      <c r="AN3" s="33">
        <v>65.416</v>
      </c>
      <c r="AO3" s="33">
        <v>64.07</v>
      </c>
      <c r="AP3" s="33">
        <v>62.763</v>
      </c>
      <c r="AQ3" s="33">
        <v>61.513</v>
      </c>
      <c r="AR3" s="33">
        <v>60.185</v>
      </c>
      <c r="AS3" s="33">
        <v>58.71</v>
      </c>
      <c r="AT3" s="33">
        <v>57.141</v>
      </c>
      <c r="AU3" s="33">
        <v>55.596</v>
      </c>
      <c r="AV3" s="33">
        <v>54.042</v>
      </c>
      <c r="AW3" s="33">
        <v>52.53</v>
      </c>
      <c r="AX3" s="33">
        <v>51.097</v>
      </c>
      <c r="AY3" s="33">
        <v>49.702</v>
      </c>
      <c r="AZ3" s="33">
        <v>48.288</v>
      </c>
      <c r="BA3" s="33">
        <v>46.883</v>
      </c>
      <c r="BB3" s="33">
        <v>45.375</v>
      </c>
      <c r="BC3" s="33">
        <v>43.71</v>
      </c>
      <c r="BD3" s="33">
        <v>41.948</v>
      </c>
      <c r="BE3" s="33">
        <v>40.199</v>
      </c>
      <c r="BF3" s="33">
        <v>38.435</v>
      </c>
      <c r="BG3" s="33">
        <v>36.746</v>
      </c>
      <c r="BH3" s="33">
        <v>35.194</v>
      </c>
      <c r="BI3" s="33">
        <v>33.726</v>
      </c>
      <c r="BJ3" s="33">
        <v>32.239</v>
      </c>
      <c r="BK3" s="33">
        <v>30.755</v>
      </c>
      <c r="BL3" s="33">
        <v>29.259</v>
      </c>
      <c r="BM3" s="33">
        <v>27.734</v>
      </c>
      <c r="BN3" s="33">
        <v>26.192</v>
      </c>
      <c r="BO3" s="33">
        <v>24.677</v>
      </c>
      <c r="BP3" s="33">
        <v>23.205</v>
      </c>
      <c r="BQ3" s="33">
        <v>21.664</v>
      </c>
      <c r="BR3" s="33">
        <v>20.01</v>
      </c>
      <c r="BS3" s="33">
        <v>18.308</v>
      </c>
      <c r="BT3" s="33">
        <v>16.643</v>
      </c>
      <c r="BU3" s="33">
        <v>14.982</v>
      </c>
      <c r="BV3" s="33">
        <v>13.5</v>
      </c>
      <c r="BW3" s="33">
        <v>12.289</v>
      </c>
      <c r="BX3" s="33">
        <v>11.262</v>
      </c>
      <c r="BY3" s="33">
        <v>10.263</v>
      </c>
      <c r="BZ3" s="33">
        <v>9.35</v>
      </c>
      <c r="CA3" s="33">
        <v>8.351</v>
      </c>
      <c r="CB3" s="33">
        <v>7.166</v>
      </c>
      <c r="CC3" s="33">
        <v>5.901</v>
      </c>
      <c r="CD3" s="33">
        <v>20.95</v>
      </c>
      <c r="CE3" s="34" t="s">
        <v>19</v>
      </c>
      <c r="CF3" s="34" t="s">
        <v>19</v>
      </c>
      <c r="CG3" s="34" t="s">
        <v>19</v>
      </c>
      <c r="CH3" s="34" t="s">
        <v>19</v>
      </c>
      <c r="CI3" s="34" t="s">
        <v>19</v>
      </c>
      <c r="CJ3" s="34" t="s">
        <v>19</v>
      </c>
      <c r="CK3" s="34" t="s">
        <v>19</v>
      </c>
      <c r="CL3" s="34" t="s">
        <v>19</v>
      </c>
      <c r="CM3" s="34" t="s">
        <v>19</v>
      </c>
      <c r="CN3" s="34" t="s">
        <v>19</v>
      </c>
      <c r="CO3" s="34" t="s">
        <v>19</v>
      </c>
      <c r="CP3" s="34" t="s">
        <v>19</v>
      </c>
      <c r="CQ3" s="34" t="s">
        <v>19</v>
      </c>
      <c r="CR3" s="34" t="s">
        <v>19</v>
      </c>
      <c r="CS3" s="34" t="s">
        <v>19</v>
      </c>
      <c r="CT3" s="34" t="s">
        <v>19</v>
      </c>
      <c r="CU3" s="34" t="s">
        <v>19</v>
      </c>
      <c r="CV3" s="34" t="s">
        <v>19</v>
      </c>
      <c r="CW3" s="34" t="s">
        <v>19</v>
      </c>
      <c r="CX3" s="34" t="s">
        <v>19</v>
      </c>
      <c r="CY3" s="12">
        <f aca="true" t="shared" si="0" ref="CY3:CY34">SUM(B3:CX3)</f>
        <v>6076.756999999999</v>
      </c>
      <c r="CZ3" s="12">
        <f aca="true" t="shared" si="1" ref="CZ3:CZ34">SUM(B3:U3)</f>
        <v>3039.8830000000003</v>
      </c>
      <c r="DA3" s="12">
        <f aca="true" t="shared" si="2" ref="DA3:DA34">SUM(BO3:CX3)</f>
        <v>238.521</v>
      </c>
      <c r="DB3" s="14">
        <f aca="true" t="shared" si="3" ref="DB3:DB34">CZ3/$CY3*100</f>
        <v>50.02475827155835</v>
      </c>
      <c r="DC3" s="14">
        <f aca="true" t="shared" si="4" ref="DC3:DC34">DA3/$CY3*100</f>
        <v>3.925136384423469</v>
      </c>
      <c r="DD3" s="14">
        <f aca="true" t="shared" si="5" ref="DD3:DD34">100-DB3-DC3</f>
        <v>46.050105344018185</v>
      </c>
    </row>
    <row r="4" spans="1:108" ht="13.5">
      <c r="A4" s="9">
        <v>1951</v>
      </c>
      <c r="B4" s="33">
        <v>272.458</v>
      </c>
      <c r="C4" s="33">
        <v>245.585</v>
      </c>
      <c r="D4" s="33">
        <v>222.088</v>
      </c>
      <c r="E4" s="33">
        <v>201.747</v>
      </c>
      <c r="F4" s="33">
        <v>184.346</v>
      </c>
      <c r="G4" s="33">
        <v>169.667</v>
      </c>
      <c r="H4" s="33">
        <v>157.495</v>
      </c>
      <c r="I4" s="33">
        <v>147.609</v>
      </c>
      <c r="J4" s="33">
        <v>139.793</v>
      </c>
      <c r="K4" s="33">
        <v>133.832</v>
      </c>
      <c r="L4" s="33">
        <v>129.401</v>
      </c>
      <c r="M4" s="33">
        <v>126.18</v>
      </c>
      <c r="N4" s="33">
        <v>124.472</v>
      </c>
      <c r="O4" s="33">
        <v>124.274</v>
      </c>
      <c r="P4" s="33">
        <v>125.05</v>
      </c>
      <c r="Q4" s="33">
        <v>126.34</v>
      </c>
      <c r="R4" s="33">
        <v>128.307</v>
      </c>
      <c r="S4" s="33">
        <v>128.823</v>
      </c>
      <c r="T4" s="33">
        <v>126.805</v>
      </c>
      <c r="U4" s="33">
        <v>123.076</v>
      </c>
      <c r="V4" s="33">
        <v>119.69</v>
      </c>
      <c r="W4" s="33">
        <v>116.416</v>
      </c>
      <c r="X4" s="33">
        <v>112.493</v>
      </c>
      <c r="Y4" s="33">
        <v>107.804</v>
      </c>
      <c r="Z4" s="33">
        <v>102.674</v>
      </c>
      <c r="AA4" s="33">
        <v>97.495</v>
      </c>
      <c r="AB4" s="33">
        <v>92.139</v>
      </c>
      <c r="AC4" s="33">
        <v>87.617</v>
      </c>
      <c r="AD4" s="33">
        <v>84.463</v>
      </c>
      <c r="AE4" s="33">
        <v>82.245</v>
      </c>
      <c r="AF4" s="33">
        <v>79.979</v>
      </c>
      <c r="AG4" s="33">
        <v>77.822</v>
      </c>
      <c r="AH4" s="33">
        <v>75.874</v>
      </c>
      <c r="AI4" s="33">
        <v>74.079</v>
      </c>
      <c r="AJ4" s="33">
        <v>72.419</v>
      </c>
      <c r="AK4" s="33">
        <v>70.93</v>
      </c>
      <c r="AL4" s="33">
        <v>69.604</v>
      </c>
      <c r="AM4" s="33">
        <v>68.235</v>
      </c>
      <c r="AN4" s="33">
        <v>66.723</v>
      </c>
      <c r="AO4" s="33">
        <v>65.131</v>
      </c>
      <c r="AP4" s="33">
        <v>63.617</v>
      </c>
      <c r="AQ4" s="33">
        <v>62.144</v>
      </c>
      <c r="AR4" s="33">
        <v>60.683</v>
      </c>
      <c r="AS4" s="33">
        <v>59.229</v>
      </c>
      <c r="AT4" s="33">
        <v>57.777</v>
      </c>
      <c r="AU4" s="33">
        <v>56.325</v>
      </c>
      <c r="AV4" s="33">
        <v>54.869</v>
      </c>
      <c r="AW4" s="33">
        <v>53.406</v>
      </c>
      <c r="AX4" s="33">
        <v>51.936</v>
      </c>
      <c r="AY4" s="33">
        <v>50.453</v>
      </c>
      <c r="AZ4" s="33">
        <v>48.964</v>
      </c>
      <c r="BA4" s="33">
        <v>47.474</v>
      </c>
      <c r="BB4" s="33">
        <v>45.931</v>
      </c>
      <c r="BC4" s="33">
        <v>44.314</v>
      </c>
      <c r="BD4" s="33">
        <v>42.645</v>
      </c>
      <c r="BE4" s="33">
        <v>40.979</v>
      </c>
      <c r="BF4" s="33">
        <v>39.306</v>
      </c>
      <c r="BG4" s="33">
        <v>37.646</v>
      </c>
      <c r="BH4" s="33">
        <v>36.019</v>
      </c>
      <c r="BI4" s="33">
        <v>34.413</v>
      </c>
      <c r="BJ4" s="33">
        <v>32.803</v>
      </c>
      <c r="BK4" s="33">
        <v>31.186</v>
      </c>
      <c r="BL4" s="33">
        <v>29.599</v>
      </c>
      <c r="BM4" s="33">
        <v>28.05</v>
      </c>
      <c r="BN4" s="33">
        <v>26.526</v>
      </c>
      <c r="BO4" s="33">
        <v>25.019</v>
      </c>
      <c r="BP4" s="33">
        <v>23.542</v>
      </c>
      <c r="BQ4" s="33">
        <v>22.016</v>
      </c>
      <c r="BR4" s="33">
        <v>20.401</v>
      </c>
      <c r="BS4" s="33">
        <v>18.745</v>
      </c>
      <c r="BT4" s="33">
        <v>17.133</v>
      </c>
      <c r="BU4" s="33">
        <v>15.54</v>
      </c>
      <c r="BV4" s="33">
        <v>14.053</v>
      </c>
      <c r="BW4" s="33">
        <v>12.719</v>
      </c>
      <c r="BX4" s="33">
        <v>11.498</v>
      </c>
      <c r="BY4" s="33">
        <v>10.319</v>
      </c>
      <c r="BZ4" s="33">
        <v>9.205</v>
      </c>
      <c r="CA4" s="33">
        <v>8.102</v>
      </c>
      <c r="CB4" s="33">
        <v>6.973</v>
      </c>
      <c r="CC4" s="33">
        <v>5.86</v>
      </c>
      <c r="CD4" s="33">
        <v>21.824</v>
      </c>
      <c r="CE4" s="34" t="s">
        <v>19</v>
      </c>
      <c r="CF4" s="34" t="s">
        <v>19</v>
      </c>
      <c r="CG4" s="34" t="s">
        <v>19</v>
      </c>
      <c r="CH4" s="34" t="s">
        <v>19</v>
      </c>
      <c r="CI4" s="34" t="s">
        <v>19</v>
      </c>
      <c r="CJ4" s="34" t="s">
        <v>19</v>
      </c>
      <c r="CK4" s="34" t="s">
        <v>19</v>
      </c>
      <c r="CL4" s="34" t="s">
        <v>19</v>
      </c>
      <c r="CM4" s="34" t="s">
        <v>19</v>
      </c>
      <c r="CN4" s="34" t="s">
        <v>19</v>
      </c>
      <c r="CO4" s="34" t="s">
        <v>19</v>
      </c>
      <c r="CP4" s="34" t="s">
        <v>19</v>
      </c>
      <c r="CQ4" s="34" t="s">
        <v>19</v>
      </c>
      <c r="CR4" s="34" t="s">
        <v>19</v>
      </c>
      <c r="CS4" s="34" t="s">
        <v>19</v>
      </c>
      <c r="CT4" s="34" t="s">
        <v>19</v>
      </c>
      <c r="CU4" s="34" t="s">
        <v>19</v>
      </c>
      <c r="CV4" s="34" t="s">
        <v>19</v>
      </c>
      <c r="CW4" s="34" t="s">
        <v>19</v>
      </c>
      <c r="CX4" s="34" t="s">
        <v>19</v>
      </c>
      <c r="CY4" s="12">
        <f t="shared" si="0"/>
        <v>6240.423</v>
      </c>
      <c r="CZ4" s="12">
        <f t="shared" si="1"/>
        <v>3137.348</v>
      </c>
      <c r="DA4" s="12">
        <f t="shared" si="2"/>
        <v>242.949</v>
      </c>
      <c r="DB4" s="14">
        <f t="shared" si="3"/>
        <v>50.27460478240017</v>
      </c>
      <c r="DC4" s="14">
        <f t="shared" si="4"/>
        <v>3.893149550919866</v>
      </c>
      <c r="DD4" s="14">
        <f t="shared" si="5"/>
        <v>45.83224566667997</v>
      </c>
    </row>
    <row r="5" spans="1:108" ht="13.5">
      <c r="A5" s="9">
        <v>1952</v>
      </c>
      <c r="B5" s="33">
        <v>282.863</v>
      </c>
      <c r="C5" s="33">
        <v>258.454</v>
      </c>
      <c r="D5" s="33">
        <v>236.294</v>
      </c>
      <c r="E5" s="33">
        <v>216.308</v>
      </c>
      <c r="F5" s="33">
        <v>198.434</v>
      </c>
      <c r="G5" s="33">
        <v>182.598</v>
      </c>
      <c r="H5" s="33">
        <v>168.736</v>
      </c>
      <c r="I5" s="33">
        <v>156.775</v>
      </c>
      <c r="J5" s="33">
        <v>146.647</v>
      </c>
      <c r="K5" s="33">
        <v>138.286</v>
      </c>
      <c r="L5" s="33">
        <v>131.268</v>
      </c>
      <c r="M5" s="33">
        <v>125.178</v>
      </c>
      <c r="N5" s="33">
        <v>121.697</v>
      </c>
      <c r="O5" s="33">
        <v>121.459</v>
      </c>
      <c r="P5" s="33">
        <v>123.347</v>
      </c>
      <c r="Q5" s="33">
        <v>125.62</v>
      </c>
      <c r="R5" s="33">
        <v>128.65</v>
      </c>
      <c r="S5" s="33">
        <v>130.175</v>
      </c>
      <c r="T5" s="33">
        <v>128.896</v>
      </c>
      <c r="U5" s="33">
        <v>125.71</v>
      </c>
      <c r="V5" s="33">
        <v>123.005</v>
      </c>
      <c r="W5" s="33">
        <v>120.531</v>
      </c>
      <c r="X5" s="33">
        <v>117.009</v>
      </c>
      <c r="Y5" s="33">
        <v>112.113</v>
      </c>
      <c r="Z5" s="33">
        <v>106.38</v>
      </c>
      <c r="AA5" s="33">
        <v>100.625</v>
      </c>
      <c r="AB5" s="33">
        <v>94.632</v>
      </c>
      <c r="AC5" s="33">
        <v>89.598</v>
      </c>
      <c r="AD5" s="33">
        <v>86.189</v>
      </c>
      <c r="AE5" s="33">
        <v>83.884</v>
      </c>
      <c r="AF5" s="33">
        <v>81.468</v>
      </c>
      <c r="AG5" s="33">
        <v>79.132</v>
      </c>
      <c r="AH5" s="33">
        <v>77.055</v>
      </c>
      <c r="AI5" s="33">
        <v>75.188</v>
      </c>
      <c r="AJ5" s="33">
        <v>73.495</v>
      </c>
      <c r="AK5" s="33">
        <v>71.99</v>
      </c>
      <c r="AL5" s="33">
        <v>70.676</v>
      </c>
      <c r="AM5" s="33">
        <v>69.278</v>
      </c>
      <c r="AN5" s="33">
        <v>67.666</v>
      </c>
      <c r="AO5" s="33">
        <v>65.933</v>
      </c>
      <c r="AP5" s="33">
        <v>64.295</v>
      </c>
      <c r="AQ5" s="33">
        <v>62.699</v>
      </c>
      <c r="AR5" s="33">
        <v>61.17</v>
      </c>
      <c r="AS5" s="33">
        <v>59.742</v>
      </c>
      <c r="AT5" s="33">
        <v>58.373</v>
      </c>
      <c r="AU5" s="33">
        <v>57</v>
      </c>
      <c r="AV5" s="33">
        <v>55.634</v>
      </c>
      <c r="AW5" s="33">
        <v>54.22</v>
      </c>
      <c r="AX5" s="33">
        <v>52.724</v>
      </c>
      <c r="AY5" s="33">
        <v>51.174</v>
      </c>
      <c r="AZ5" s="33">
        <v>49.624</v>
      </c>
      <c r="BA5" s="33">
        <v>48.069</v>
      </c>
      <c r="BB5" s="33">
        <v>46.5</v>
      </c>
      <c r="BC5" s="33">
        <v>44.928</v>
      </c>
      <c r="BD5" s="33">
        <v>43.349</v>
      </c>
      <c r="BE5" s="33">
        <v>41.756</v>
      </c>
      <c r="BF5" s="33">
        <v>40.167</v>
      </c>
      <c r="BG5" s="33">
        <v>38.537</v>
      </c>
      <c r="BH5" s="33">
        <v>36.849</v>
      </c>
      <c r="BI5" s="33">
        <v>35.129</v>
      </c>
      <c r="BJ5" s="33">
        <v>33.412</v>
      </c>
      <c r="BK5" s="33">
        <v>31.688</v>
      </c>
      <c r="BL5" s="33">
        <v>30.021</v>
      </c>
      <c r="BM5" s="33">
        <v>28.448</v>
      </c>
      <c r="BN5" s="33">
        <v>26.938</v>
      </c>
      <c r="BO5" s="33">
        <v>25.428</v>
      </c>
      <c r="BP5" s="33">
        <v>23.949</v>
      </c>
      <c r="BQ5" s="33">
        <v>22.425</v>
      </c>
      <c r="BR5" s="33">
        <v>20.823</v>
      </c>
      <c r="BS5" s="33">
        <v>19.184</v>
      </c>
      <c r="BT5" s="33">
        <v>17.59</v>
      </c>
      <c r="BU5" s="33">
        <v>16.029</v>
      </c>
      <c r="BV5" s="33">
        <v>14.526</v>
      </c>
      <c r="BW5" s="33">
        <v>13.096</v>
      </c>
      <c r="BX5" s="33">
        <v>11.738</v>
      </c>
      <c r="BY5" s="33">
        <v>10.426</v>
      </c>
      <c r="BZ5" s="33">
        <v>9.167</v>
      </c>
      <c r="CA5" s="33">
        <v>7.987</v>
      </c>
      <c r="CB5" s="33">
        <v>6.89</v>
      </c>
      <c r="CC5" s="33">
        <v>5.877</v>
      </c>
      <c r="CD5" s="33">
        <v>22.601</v>
      </c>
      <c r="CE5" s="34" t="s">
        <v>19</v>
      </c>
      <c r="CF5" s="34" t="s">
        <v>19</v>
      </c>
      <c r="CG5" s="34" t="s">
        <v>19</v>
      </c>
      <c r="CH5" s="34" t="s">
        <v>19</v>
      </c>
      <c r="CI5" s="34" t="s">
        <v>19</v>
      </c>
      <c r="CJ5" s="34" t="s">
        <v>19</v>
      </c>
      <c r="CK5" s="34" t="s">
        <v>19</v>
      </c>
      <c r="CL5" s="34" t="s">
        <v>19</v>
      </c>
      <c r="CM5" s="34" t="s">
        <v>19</v>
      </c>
      <c r="CN5" s="34" t="s">
        <v>19</v>
      </c>
      <c r="CO5" s="34" t="s">
        <v>19</v>
      </c>
      <c r="CP5" s="34" t="s">
        <v>19</v>
      </c>
      <c r="CQ5" s="34" t="s">
        <v>19</v>
      </c>
      <c r="CR5" s="34" t="s">
        <v>19</v>
      </c>
      <c r="CS5" s="34" t="s">
        <v>19</v>
      </c>
      <c r="CT5" s="34" t="s">
        <v>19</v>
      </c>
      <c r="CU5" s="34" t="s">
        <v>19</v>
      </c>
      <c r="CV5" s="34" t="s">
        <v>19</v>
      </c>
      <c r="CW5" s="34" t="s">
        <v>19</v>
      </c>
      <c r="CX5" s="34" t="s">
        <v>19</v>
      </c>
      <c r="CY5" s="12">
        <f t="shared" si="0"/>
        <v>6413.4240000000045</v>
      </c>
      <c r="CZ5" s="12">
        <f t="shared" si="1"/>
        <v>3247.3950000000004</v>
      </c>
      <c r="DA5" s="12">
        <f t="shared" si="2"/>
        <v>247.736</v>
      </c>
      <c r="DB5" s="14">
        <f t="shared" si="3"/>
        <v>50.634341344030865</v>
      </c>
      <c r="DC5" s="14">
        <f t="shared" si="4"/>
        <v>3.8627728339807224</v>
      </c>
      <c r="DD5" s="14">
        <f t="shared" si="5"/>
        <v>45.502885821988414</v>
      </c>
    </row>
    <row r="6" spans="1:108" ht="13.5">
      <c r="A6" s="9">
        <v>1953</v>
      </c>
      <c r="B6" s="33">
        <v>293.095</v>
      </c>
      <c r="C6" s="33">
        <v>270.497</v>
      </c>
      <c r="D6" s="33">
        <v>249.365</v>
      </c>
      <c r="E6" s="33">
        <v>229.725</v>
      </c>
      <c r="F6" s="33">
        <v>211.607</v>
      </c>
      <c r="G6" s="33">
        <v>195.034</v>
      </c>
      <c r="H6" s="33">
        <v>180.033</v>
      </c>
      <c r="I6" s="33">
        <v>166.63</v>
      </c>
      <c r="J6" s="33">
        <v>154.851</v>
      </c>
      <c r="K6" s="33">
        <v>144.723</v>
      </c>
      <c r="L6" s="33">
        <v>135.799</v>
      </c>
      <c r="M6" s="33">
        <v>127.634</v>
      </c>
      <c r="N6" s="33">
        <v>122.613</v>
      </c>
      <c r="O6" s="33">
        <v>121.707</v>
      </c>
      <c r="P6" s="33">
        <v>123.525</v>
      </c>
      <c r="Q6" s="33">
        <v>125.69</v>
      </c>
      <c r="R6" s="33">
        <v>128.653</v>
      </c>
      <c r="S6" s="33">
        <v>130.309</v>
      </c>
      <c r="T6" s="33">
        <v>129.355</v>
      </c>
      <c r="U6" s="33">
        <v>126.628</v>
      </c>
      <c r="V6" s="33">
        <v>124.45</v>
      </c>
      <c r="W6" s="33">
        <v>122.584</v>
      </c>
      <c r="X6" s="33">
        <v>119.545</v>
      </c>
      <c r="Y6" s="33">
        <v>114.895</v>
      </c>
      <c r="Z6" s="33">
        <v>109.243</v>
      </c>
      <c r="AA6" s="33">
        <v>103.596</v>
      </c>
      <c r="AB6" s="33">
        <v>97.719</v>
      </c>
      <c r="AC6" s="33">
        <v>92.685</v>
      </c>
      <c r="AD6" s="33">
        <v>89.12</v>
      </c>
      <c r="AE6" s="33">
        <v>86.558</v>
      </c>
      <c r="AF6" s="33">
        <v>83.866</v>
      </c>
      <c r="AG6" s="33">
        <v>81.227</v>
      </c>
      <c r="AH6" s="33">
        <v>78.871</v>
      </c>
      <c r="AI6" s="33">
        <v>76.785</v>
      </c>
      <c r="AJ6" s="33">
        <v>74.918</v>
      </c>
      <c r="AK6" s="33">
        <v>73.224</v>
      </c>
      <c r="AL6" s="33">
        <v>71.716</v>
      </c>
      <c r="AM6" s="33">
        <v>70.16</v>
      </c>
      <c r="AN6" s="33">
        <v>68.433</v>
      </c>
      <c r="AO6" s="33">
        <v>66.621</v>
      </c>
      <c r="AP6" s="33">
        <v>64.916</v>
      </c>
      <c r="AQ6" s="33">
        <v>63.258</v>
      </c>
      <c r="AR6" s="33">
        <v>61.703</v>
      </c>
      <c r="AS6" s="33">
        <v>60.289</v>
      </c>
      <c r="AT6" s="33">
        <v>58.962</v>
      </c>
      <c r="AU6" s="33">
        <v>57.638</v>
      </c>
      <c r="AV6" s="33">
        <v>56.34</v>
      </c>
      <c r="AW6" s="33">
        <v>54.964</v>
      </c>
      <c r="AX6" s="33">
        <v>53.457</v>
      </c>
      <c r="AY6" s="33">
        <v>51.864</v>
      </c>
      <c r="AZ6" s="33">
        <v>50.281</v>
      </c>
      <c r="BA6" s="33">
        <v>48.684</v>
      </c>
      <c r="BB6" s="33">
        <v>47.105</v>
      </c>
      <c r="BC6" s="33">
        <v>45.572</v>
      </c>
      <c r="BD6" s="33">
        <v>44.056</v>
      </c>
      <c r="BE6" s="33">
        <v>42.523</v>
      </c>
      <c r="BF6" s="33">
        <v>40.993</v>
      </c>
      <c r="BG6" s="33">
        <v>39.385</v>
      </c>
      <c r="BH6" s="33">
        <v>37.655</v>
      </c>
      <c r="BI6" s="33">
        <v>35.856</v>
      </c>
      <c r="BJ6" s="33">
        <v>34.066</v>
      </c>
      <c r="BK6" s="33">
        <v>32.262</v>
      </c>
      <c r="BL6" s="33">
        <v>30.534</v>
      </c>
      <c r="BM6" s="33">
        <v>28.935</v>
      </c>
      <c r="BN6" s="33">
        <v>27.416</v>
      </c>
      <c r="BO6" s="33">
        <v>25.895</v>
      </c>
      <c r="BP6" s="33">
        <v>24.394</v>
      </c>
      <c r="BQ6" s="33">
        <v>22.859</v>
      </c>
      <c r="BR6" s="33">
        <v>21.253</v>
      </c>
      <c r="BS6" s="33">
        <v>19.613</v>
      </c>
      <c r="BT6" s="33">
        <v>18.02</v>
      </c>
      <c r="BU6" s="33">
        <v>16.468</v>
      </c>
      <c r="BV6" s="33">
        <v>14.943</v>
      </c>
      <c r="BW6" s="33">
        <v>13.444</v>
      </c>
      <c r="BX6" s="33">
        <v>11.988</v>
      </c>
      <c r="BY6" s="33">
        <v>10.585</v>
      </c>
      <c r="BZ6" s="33">
        <v>9.23</v>
      </c>
      <c r="CA6" s="33">
        <v>7.989</v>
      </c>
      <c r="CB6" s="33">
        <v>6.904</v>
      </c>
      <c r="CC6" s="33">
        <v>5.943</v>
      </c>
      <c r="CD6" s="33">
        <v>23.284</v>
      </c>
      <c r="CE6" s="34" t="s">
        <v>19</v>
      </c>
      <c r="CF6" s="34" t="s">
        <v>19</v>
      </c>
      <c r="CG6" s="34" t="s">
        <v>19</v>
      </c>
      <c r="CH6" s="34" t="s">
        <v>19</v>
      </c>
      <c r="CI6" s="34" t="s">
        <v>19</v>
      </c>
      <c r="CJ6" s="34" t="s">
        <v>19</v>
      </c>
      <c r="CK6" s="34" t="s">
        <v>19</v>
      </c>
      <c r="CL6" s="34" t="s">
        <v>19</v>
      </c>
      <c r="CM6" s="34" t="s">
        <v>19</v>
      </c>
      <c r="CN6" s="34" t="s">
        <v>19</v>
      </c>
      <c r="CO6" s="34" t="s">
        <v>19</v>
      </c>
      <c r="CP6" s="34" t="s">
        <v>19</v>
      </c>
      <c r="CQ6" s="34" t="s">
        <v>19</v>
      </c>
      <c r="CR6" s="34" t="s">
        <v>19</v>
      </c>
      <c r="CS6" s="34" t="s">
        <v>19</v>
      </c>
      <c r="CT6" s="34" t="s">
        <v>19</v>
      </c>
      <c r="CU6" s="34" t="s">
        <v>19</v>
      </c>
      <c r="CV6" s="34" t="s">
        <v>19</v>
      </c>
      <c r="CW6" s="34" t="s">
        <v>19</v>
      </c>
      <c r="CX6" s="34" t="s">
        <v>19</v>
      </c>
      <c r="CY6" s="12">
        <f t="shared" si="0"/>
        <v>6595.215000000001</v>
      </c>
      <c r="CZ6" s="12">
        <f t="shared" si="1"/>
        <v>3367.473</v>
      </c>
      <c r="DA6" s="12">
        <f t="shared" si="2"/>
        <v>252.81199999999998</v>
      </c>
      <c r="DB6" s="14">
        <f t="shared" si="3"/>
        <v>51.05933620056358</v>
      </c>
      <c r="DC6" s="14">
        <f t="shared" si="4"/>
        <v>3.8332639648593707</v>
      </c>
      <c r="DD6" s="14">
        <f t="shared" si="5"/>
        <v>45.10739983457705</v>
      </c>
    </row>
    <row r="7" spans="1:108" ht="13.5">
      <c r="A7" s="9">
        <v>1954</v>
      </c>
      <c r="B7" s="33">
        <v>302.673</v>
      </c>
      <c r="C7" s="33">
        <v>281.582</v>
      </c>
      <c r="D7" s="33">
        <v>261.411</v>
      </c>
      <c r="E7" s="33">
        <v>242.24</v>
      </c>
      <c r="F7" s="33">
        <v>224.154</v>
      </c>
      <c r="G7" s="33">
        <v>207.236</v>
      </c>
      <c r="H7" s="33">
        <v>191.567</v>
      </c>
      <c r="I7" s="33">
        <v>177.233</v>
      </c>
      <c r="J7" s="33">
        <v>164.315</v>
      </c>
      <c r="K7" s="33">
        <v>152.898</v>
      </c>
      <c r="L7" s="33">
        <v>142.569</v>
      </c>
      <c r="M7" s="33">
        <v>132.913</v>
      </c>
      <c r="N7" s="33">
        <v>126.495</v>
      </c>
      <c r="O7" s="33">
        <v>124.389</v>
      </c>
      <c r="P7" s="33">
        <v>125.191</v>
      </c>
      <c r="Q7" s="33">
        <v>126.357</v>
      </c>
      <c r="R7" s="33">
        <v>128.314</v>
      </c>
      <c r="S7" s="33">
        <v>129.414</v>
      </c>
      <c r="T7" s="33">
        <v>128.545</v>
      </c>
      <c r="U7" s="33">
        <v>126.335</v>
      </c>
      <c r="V7" s="33">
        <v>124.689</v>
      </c>
      <c r="W7" s="33">
        <v>123.413</v>
      </c>
      <c r="X7" s="33">
        <v>120.972</v>
      </c>
      <c r="Y7" s="33">
        <v>116.853</v>
      </c>
      <c r="Z7" s="33">
        <v>111.662</v>
      </c>
      <c r="AA7" s="33">
        <v>106.523</v>
      </c>
      <c r="AB7" s="33">
        <v>101.207</v>
      </c>
      <c r="AC7" s="33">
        <v>96.467</v>
      </c>
      <c r="AD7" s="33">
        <v>92.796</v>
      </c>
      <c r="AE7" s="33">
        <v>89.859</v>
      </c>
      <c r="AF7" s="33">
        <v>86.805</v>
      </c>
      <c r="AG7" s="33">
        <v>83.768</v>
      </c>
      <c r="AH7" s="33">
        <v>81.037</v>
      </c>
      <c r="AI7" s="33">
        <v>78.662</v>
      </c>
      <c r="AJ7" s="33">
        <v>76.558</v>
      </c>
      <c r="AK7" s="33">
        <v>74.595</v>
      </c>
      <c r="AL7" s="33">
        <v>72.798</v>
      </c>
      <c r="AM7" s="33">
        <v>71.019</v>
      </c>
      <c r="AN7" s="33">
        <v>69.174</v>
      </c>
      <c r="AO7" s="33">
        <v>67.319</v>
      </c>
      <c r="AP7" s="33">
        <v>65.572</v>
      </c>
      <c r="AQ7" s="33">
        <v>63.887</v>
      </c>
      <c r="AR7" s="33">
        <v>62.318</v>
      </c>
      <c r="AS7" s="33">
        <v>60.897</v>
      </c>
      <c r="AT7" s="33">
        <v>59.571</v>
      </c>
      <c r="AU7" s="33">
        <v>58.261</v>
      </c>
      <c r="AV7" s="33">
        <v>56.992</v>
      </c>
      <c r="AW7" s="33">
        <v>55.637</v>
      </c>
      <c r="AX7" s="33">
        <v>54.13</v>
      </c>
      <c r="AY7" s="33">
        <v>52.526</v>
      </c>
      <c r="AZ7" s="33">
        <v>50.937</v>
      </c>
      <c r="BA7" s="33">
        <v>49.333</v>
      </c>
      <c r="BB7" s="33">
        <v>47.76</v>
      </c>
      <c r="BC7" s="33">
        <v>46.25</v>
      </c>
      <c r="BD7" s="33">
        <v>44.77</v>
      </c>
      <c r="BE7" s="33">
        <v>43.267</v>
      </c>
      <c r="BF7" s="33">
        <v>41.771</v>
      </c>
      <c r="BG7" s="33">
        <v>40.172</v>
      </c>
      <c r="BH7" s="33">
        <v>38.426</v>
      </c>
      <c r="BI7" s="33">
        <v>36.582</v>
      </c>
      <c r="BJ7" s="33">
        <v>34.753</v>
      </c>
      <c r="BK7" s="33">
        <v>32.909</v>
      </c>
      <c r="BL7" s="33">
        <v>31.141</v>
      </c>
      <c r="BM7" s="33">
        <v>29.507</v>
      </c>
      <c r="BN7" s="33">
        <v>27.958</v>
      </c>
      <c r="BO7" s="33">
        <v>26.402</v>
      </c>
      <c r="BP7" s="33">
        <v>24.863</v>
      </c>
      <c r="BQ7" s="33">
        <v>23.297</v>
      </c>
      <c r="BR7" s="33">
        <v>21.676</v>
      </c>
      <c r="BS7" s="33">
        <v>20.029</v>
      </c>
      <c r="BT7" s="33">
        <v>18.427</v>
      </c>
      <c r="BU7" s="33">
        <v>16.873</v>
      </c>
      <c r="BV7" s="33">
        <v>15.326</v>
      </c>
      <c r="BW7" s="33">
        <v>13.78</v>
      </c>
      <c r="BX7" s="33">
        <v>12.26</v>
      </c>
      <c r="BY7" s="33">
        <v>10.797</v>
      </c>
      <c r="BZ7" s="33">
        <v>9.379</v>
      </c>
      <c r="CA7" s="33">
        <v>8.096</v>
      </c>
      <c r="CB7" s="33">
        <v>7</v>
      </c>
      <c r="CC7" s="33">
        <v>6.047</v>
      </c>
      <c r="CD7" s="33">
        <v>23.887</v>
      </c>
      <c r="CE7" s="34" t="s">
        <v>19</v>
      </c>
      <c r="CF7" s="34" t="s">
        <v>19</v>
      </c>
      <c r="CG7" s="34" t="s">
        <v>19</v>
      </c>
      <c r="CH7" s="34" t="s">
        <v>19</v>
      </c>
      <c r="CI7" s="34" t="s">
        <v>19</v>
      </c>
      <c r="CJ7" s="34" t="s">
        <v>19</v>
      </c>
      <c r="CK7" s="34" t="s">
        <v>19</v>
      </c>
      <c r="CL7" s="34" t="s">
        <v>19</v>
      </c>
      <c r="CM7" s="34" t="s">
        <v>19</v>
      </c>
      <c r="CN7" s="34" t="s">
        <v>19</v>
      </c>
      <c r="CO7" s="34" t="s">
        <v>19</v>
      </c>
      <c r="CP7" s="34" t="s">
        <v>19</v>
      </c>
      <c r="CQ7" s="34" t="s">
        <v>19</v>
      </c>
      <c r="CR7" s="34" t="s">
        <v>19</v>
      </c>
      <c r="CS7" s="34" t="s">
        <v>19</v>
      </c>
      <c r="CT7" s="34" t="s">
        <v>19</v>
      </c>
      <c r="CU7" s="34" t="s">
        <v>19</v>
      </c>
      <c r="CV7" s="34" t="s">
        <v>19</v>
      </c>
      <c r="CW7" s="34" t="s">
        <v>19</v>
      </c>
      <c r="CX7" s="34" t="s">
        <v>19</v>
      </c>
      <c r="CY7" s="12">
        <f t="shared" si="0"/>
        <v>6785.472999999998</v>
      </c>
      <c r="CZ7" s="12">
        <f t="shared" si="1"/>
        <v>3495.830999999999</v>
      </c>
      <c r="DA7" s="12">
        <f t="shared" si="2"/>
        <v>258.13899999999995</v>
      </c>
      <c r="DB7" s="14">
        <f t="shared" si="3"/>
        <v>51.519341393002385</v>
      </c>
      <c r="DC7" s="14">
        <f t="shared" si="4"/>
        <v>3.8042889567167983</v>
      </c>
      <c r="DD7" s="14">
        <f t="shared" si="5"/>
        <v>44.67636965028082</v>
      </c>
    </row>
    <row r="8" spans="1:108" ht="13.5">
      <c r="A8" s="9">
        <v>1955</v>
      </c>
      <c r="B8" s="33">
        <v>311.402</v>
      </c>
      <c r="C8" s="33">
        <v>291.735</v>
      </c>
      <c r="D8" s="33">
        <v>272.581</v>
      </c>
      <c r="E8" s="33">
        <v>254.058</v>
      </c>
      <c r="F8" s="33">
        <v>236.28</v>
      </c>
      <c r="G8" s="33">
        <v>219.357</v>
      </c>
      <c r="H8" s="33">
        <v>203.409</v>
      </c>
      <c r="I8" s="33">
        <v>188.544</v>
      </c>
      <c r="J8" s="33">
        <v>174.88</v>
      </c>
      <c r="K8" s="33">
        <v>162.532</v>
      </c>
      <c r="L8" s="33">
        <v>151.162</v>
      </c>
      <c r="M8" s="33">
        <v>140.441</v>
      </c>
      <c r="N8" s="33">
        <v>132.717</v>
      </c>
      <c r="O8" s="33">
        <v>129.002</v>
      </c>
      <c r="P8" s="33">
        <v>128.068</v>
      </c>
      <c r="Q8" s="33">
        <v>127.55</v>
      </c>
      <c r="R8" s="33">
        <v>127.78</v>
      </c>
      <c r="S8" s="33">
        <v>127.811</v>
      </c>
      <c r="T8" s="33">
        <v>126.891</v>
      </c>
      <c r="U8" s="33">
        <v>125.321</v>
      </c>
      <c r="V8" s="33">
        <v>124.269</v>
      </c>
      <c r="W8" s="33">
        <v>123.648</v>
      </c>
      <c r="X8" s="33">
        <v>121.913</v>
      </c>
      <c r="Y8" s="33">
        <v>118.46</v>
      </c>
      <c r="Z8" s="33">
        <v>113.89</v>
      </c>
      <c r="AA8" s="33">
        <v>109.439</v>
      </c>
      <c r="AB8" s="33">
        <v>104.894</v>
      </c>
      <c r="AC8" s="33">
        <v>100.59</v>
      </c>
      <c r="AD8" s="33">
        <v>96.831</v>
      </c>
      <c r="AE8" s="33">
        <v>93.459</v>
      </c>
      <c r="AF8" s="33">
        <v>89.994</v>
      </c>
      <c r="AG8" s="33">
        <v>86.509</v>
      </c>
      <c r="AH8" s="33">
        <v>83.362</v>
      </c>
      <c r="AI8" s="33">
        <v>80.675</v>
      </c>
      <c r="AJ8" s="33">
        <v>78.337</v>
      </c>
      <c r="AK8" s="33">
        <v>76.091</v>
      </c>
      <c r="AL8" s="33">
        <v>73.981</v>
      </c>
      <c r="AM8" s="33">
        <v>71.967</v>
      </c>
      <c r="AN8" s="33">
        <v>70.006</v>
      </c>
      <c r="AO8" s="33">
        <v>68.11</v>
      </c>
      <c r="AP8" s="33">
        <v>66.33</v>
      </c>
      <c r="AQ8" s="33">
        <v>64.628</v>
      </c>
      <c r="AR8" s="33">
        <v>63.043</v>
      </c>
      <c r="AS8" s="33">
        <v>61.588</v>
      </c>
      <c r="AT8" s="33">
        <v>60.218</v>
      </c>
      <c r="AU8" s="33">
        <v>58.886</v>
      </c>
      <c r="AV8" s="33">
        <v>57.604</v>
      </c>
      <c r="AW8" s="33">
        <v>56.247</v>
      </c>
      <c r="AX8" s="33">
        <v>54.751</v>
      </c>
      <c r="AY8" s="33">
        <v>53.165</v>
      </c>
      <c r="AZ8" s="33">
        <v>51.598</v>
      </c>
      <c r="BA8" s="33">
        <v>50.018</v>
      </c>
      <c r="BB8" s="33">
        <v>48.464</v>
      </c>
      <c r="BC8" s="33">
        <v>46.965</v>
      </c>
      <c r="BD8" s="33">
        <v>45.488</v>
      </c>
      <c r="BE8" s="33">
        <v>43.986</v>
      </c>
      <c r="BF8" s="33">
        <v>42.492</v>
      </c>
      <c r="BG8" s="33">
        <v>40.894</v>
      </c>
      <c r="BH8" s="33">
        <v>39.145</v>
      </c>
      <c r="BI8" s="33">
        <v>37.303</v>
      </c>
      <c r="BJ8" s="33">
        <v>35.469</v>
      </c>
      <c r="BK8" s="33">
        <v>33.62</v>
      </c>
      <c r="BL8" s="33">
        <v>31.835</v>
      </c>
      <c r="BM8" s="33">
        <v>30.157</v>
      </c>
      <c r="BN8" s="33">
        <v>28.553</v>
      </c>
      <c r="BO8" s="33">
        <v>26.941</v>
      </c>
      <c r="BP8" s="33">
        <v>25.343</v>
      </c>
      <c r="BQ8" s="33">
        <v>23.731</v>
      </c>
      <c r="BR8" s="33">
        <v>22.088</v>
      </c>
      <c r="BS8" s="33">
        <v>20.433</v>
      </c>
      <c r="BT8" s="33">
        <v>18.821</v>
      </c>
      <c r="BU8" s="33">
        <v>17.257</v>
      </c>
      <c r="BV8" s="33">
        <v>15.692</v>
      </c>
      <c r="BW8" s="33">
        <v>14.116</v>
      </c>
      <c r="BX8" s="33">
        <v>12.557</v>
      </c>
      <c r="BY8" s="33">
        <v>11.058</v>
      </c>
      <c r="BZ8" s="33">
        <v>9.604</v>
      </c>
      <c r="CA8" s="33">
        <v>8.29</v>
      </c>
      <c r="CB8" s="33">
        <v>7.162</v>
      </c>
      <c r="CC8" s="33">
        <v>6.183</v>
      </c>
      <c r="CD8" s="33">
        <v>24.423</v>
      </c>
      <c r="CE8" s="34" t="s">
        <v>19</v>
      </c>
      <c r="CF8" s="34" t="s">
        <v>19</v>
      </c>
      <c r="CG8" s="34" t="s">
        <v>19</v>
      </c>
      <c r="CH8" s="34" t="s">
        <v>19</v>
      </c>
      <c r="CI8" s="34" t="s">
        <v>19</v>
      </c>
      <c r="CJ8" s="34" t="s">
        <v>19</v>
      </c>
      <c r="CK8" s="34" t="s">
        <v>19</v>
      </c>
      <c r="CL8" s="34" t="s">
        <v>19</v>
      </c>
      <c r="CM8" s="34" t="s">
        <v>19</v>
      </c>
      <c r="CN8" s="34" t="s">
        <v>19</v>
      </c>
      <c r="CO8" s="34" t="s">
        <v>19</v>
      </c>
      <c r="CP8" s="34" t="s">
        <v>19</v>
      </c>
      <c r="CQ8" s="34" t="s">
        <v>19</v>
      </c>
      <c r="CR8" s="34" t="s">
        <v>19</v>
      </c>
      <c r="CS8" s="34" t="s">
        <v>19</v>
      </c>
      <c r="CT8" s="34" t="s">
        <v>19</v>
      </c>
      <c r="CU8" s="34" t="s">
        <v>19</v>
      </c>
      <c r="CV8" s="34" t="s">
        <v>19</v>
      </c>
      <c r="CW8" s="34" t="s">
        <v>19</v>
      </c>
      <c r="CX8" s="34" t="s">
        <v>19</v>
      </c>
      <c r="CY8" s="12">
        <f t="shared" si="0"/>
        <v>6984.092000000001</v>
      </c>
      <c r="CZ8" s="12">
        <f t="shared" si="1"/>
        <v>3631.521</v>
      </c>
      <c r="DA8" s="12">
        <f t="shared" si="2"/>
        <v>263.699</v>
      </c>
      <c r="DB8" s="14">
        <f t="shared" si="3"/>
        <v>51.99703841243787</v>
      </c>
      <c r="DC8" s="14">
        <f t="shared" si="4"/>
        <v>3.7757091401430563</v>
      </c>
      <c r="DD8" s="14">
        <f t="shared" si="5"/>
        <v>44.227252447419076</v>
      </c>
    </row>
    <row r="9" spans="1:108" ht="13.5">
      <c r="A9" s="9">
        <v>1956</v>
      </c>
      <c r="B9" s="33">
        <v>319.407</v>
      </c>
      <c r="C9" s="33">
        <v>301.13</v>
      </c>
      <c r="D9" s="33">
        <v>283.067</v>
      </c>
      <c r="E9" s="33">
        <v>265.348</v>
      </c>
      <c r="F9" s="33">
        <v>248.098</v>
      </c>
      <c r="G9" s="33">
        <v>231.442</v>
      </c>
      <c r="H9" s="33">
        <v>215.508</v>
      </c>
      <c r="I9" s="33">
        <v>200.422</v>
      </c>
      <c r="J9" s="33">
        <v>186.312</v>
      </c>
      <c r="K9" s="33">
        <v>173.303</v>
      </c>
      <c r="L9" s="33">
        <v>161.173</v>
      </c>
      <c r="M9" s="33">
        <v>149.699</v>
      </c>
      <c r="N9" s="33">
        <v>140.754</v>
      </c>
      <c r="O9" s="33">
        <v>135.167</v>
      </c>
      <c r="P9" s="33">
        <v>132.011</v>
      </c>
      <c r="Q9" s="33">
        <v>129.352</v>
      </c>
      <c r="R9" s="33">
        <v>127.349</v>
      </c>
      <c r="S9" s="33">
        <v>125.962</v>
      </c>
      <c r="T9" s="33">
        <v>124.9</v>
      </c>
      <c r="U9" s="33">
        <v>124.044</v>
      </c>
      <c r="V9" s="33">
        <v>123.63</v>
      </c>
      <c r="W9" s="33">
        <v>123.704</v>
      </c>
      <c r="X9" s="33">
        <v>122.72</v>
      </c>
      <c r="Y9" s="33">
        <v>119.959</v>
      </c>
      <c r="Z9" s="33">
        <v>116.023</v>
      </c>
      <c r="AA9" s="33">
        <v>112.297</v>
      </c>
      <c r="AB9" s="33">
        <v>108.576</v>
      </c>
      <c r="AC9" s="33">
        <v>104.746</v>
      </c>
      <c r="AD9" s="33">
        <v>100.912</v>
      </c>
      <c r="AE9" s="33">
        <v>97.104</v>
      </c>
      <c r="AF9" s="33">
        <v>93.232</v>
      </c>
      <c r="AG9" s="33">
        <v>89.297</v>
      </c>
      <c r="AH9" s="33">
        <v>85.74</v>
      </c>
      <c r="AI9" s="33">
        <v>82.767</v>
      </c>
      <c r="AJ9" s="33">
        <v>80.219</v>
      </c>
      <c r="AK9" s="33">
        <v>77.715</v>
      </c>
      <c r="AL9" s="33">
        <v>75.315</v>
      </c>
      <c r="AM9" s="33">
        <v>73.08</v>
      </c>
      <c r="AN9" s="33">
        <v>71</v>
      </c>
      <c r="AO9" s="33">
        <v>69.056</v>
      </c>
      <c r="AP9" s="33">
        <v>67.233</v>
      </c>
      <c r="AQ9" s="33">
        <v>65.506</v>
      </c>
      <c r="AR9" s="33">
        <v>63.887</v>
      </c>
      <c r="AS9" s="33">
        <v>62.367</v>
      </c>
      <c r="AT9" s="33">
        <v>60.92</v>
      </c>
      <c r="AU9" s="33">
        <v>59.527</v>
      </c>
      <c r="AV9" s="33">
        <v>58.194</v>
      </c>
      <c r="AW9" s="33">
        <v>56.814</v>
      </c>
      <c r="AX9" s="33">
        <v>55.333</v>
      </c>
      <c r="AY9" s="33">
        <v>53.79</v>
      </c>
      <c r="AZ9" s="33">
        <v>52.264</v>
      </c>
      <c r="BA9" s="33">
        <v>50.736</v>
      </c>
      <c r="BB9" s="33">
        <v>49.213</v>
      </c>
      <c r="BC9" s="33">
        <v>47.709</v>
      </c>
      <c r="BD9" s="33">
        <v>46.205</v>
      </c>
      <c r="BE9" s="33">
        <v>44.682</v>
      </c>
      <c r="BF9" s="33">
        <v>43.159</v>
      </c>
      <c r="BG9" s="33">
        <v>41.552</v>
      </c>
      <c r="BH9" s="33">
        <v>39.82</v>
      </c>
      <c r="BI9" s="33">
        <v>38.011</v>
      </c>
      <c r="BJ9" s="33">
        <v>36.204</v>
      </c>
      <c r="BK9" s="33">
        <v>34.383</v>
      </c>
      <c r="BL9" s="33">
        <v>32.597</v>
      </c>
      <c r="BM9" s="33">
        <v>30.872</v>
      </c>
      <c r="BN9" s="33">
        <v>29.192</v>
      </c>
      <c r="BO9" s="33">
        <v>27.507</v>
      </c>
      <c r="BP9" s="33">
        <v>25.831</v>
      </c>
      <c r="BQ9" s="33">
        <v>24.161</v>
      </c>
      <c r="BR9" s="33">
        <v>22.492</v>
      </c>
      <c r="BS9" s="33">
        <v>20.831</v>
      </c>
      <c r="BT9" s="33">
        <v>19.208</v>
      </c>
      <c r="BU9" s="33">
        <v>17.633</v>
      </c>
      <c r="BV9" s="33">
        <v>16.055</v>
      </c>
      <c r="BW9" s="33">
        <v>14.46</v>
      </c>
      <c r="BX9" s="33">
        <v>12.879</v>
      </c>
      <c r="BY9" s="33">
        <v>11.36</v>
      </c>
      <c r="BZ9" s="33">
        <v>9.892</v>
      </c>
      <c r="CA9" s="33">
        <v>8.551</v>
      </c>
      <c r="CB9" s="33">
        <v>7.378</v>
      </c>
      <c r="CC9" s="33">
        <v>6.347</v>
      </c>
      <c r="CD9" s="33">
        <v>24.919</v>
      </c>
      <c r="CE9" s="34" t="s">
        <v>19</v>
      </c>
      <c r="CF9" s="34" t="s">
        <v>19</v>
      </c>
      <c r="CG9" s="34" t="s">
        <v>19</v>
      </c>
      <c r="CH9" s="34" t="s">
        <v>19</v>
      </c>
      <c r="CI9" s="34" t="s">
        <v>19</v>
      </c>
      <c r="CJ9" s="34" t="s">
        <v>19</v>
      </c>
      <c r="CK9" s="34" t="s">
        <v>19</v>
      </c>
      <c r="CL9" s="34" t="s">
        <v>19</v>
      </c>
      <c r="CM9" s="34" t="s">
        <v>19</v>
      </c>
      <c r="CN9" s="34" t="s">
        <v>19</v>
      </c>
      <c r="CO9" s="34" t="s">
        <v>19</v>
      </c>
      <c r="CP9" s="34" t="s">
        <v>19</v>
      </c>
      <c r="CQ9" s="34" t="s">
        <v>19</v>
      </c>
      <c r="CR9" s="34" t="s">
        <v>19</v>
      </c>
      <c r="CS9" s="34" t="s">
        <v>19</v>
      </c>
      <c r="CT9" s="34" t="s">
        <v>19</v>
      </c>
      <c r="CU9" s="34" t="s">
        <v>19</v>
      </c>
      <c r="CV9" s="34" t="s">
        <v>19</v>
      </c>
      <c r="CW9" s="34" t="s">
        <v>19</v>
      </c>
      <c r="CX9" s="34" t="s">
        <v>19</v>
      </c>
      <c r="CY9" s="12">
        <f t="shared" si="0"/>
        <v>7191.213999999997</v>
      </c>
      <c r="CZ9" s="12">
        <f t="shared" si="1"/>
        <v>3774.448</v>
      </c>
      <c r="DA9" s="12">
        <f t="shared" si="2"/>
        <v>269.504</v>
      </c>
      <c r="DB9" s="14">
        <f t="shared" si="3"/>
        <v>52.48693753238328</v>
      </c>
      <c r="DC9" s="14">
        <f t="shared" si="4"/>
        <v>3.7476843270134936</v>
      </c>
      <c r="DD9" s="14">
        <f t="shared" si="5"/>
        <v>43.765378140603225</v>
      </c>
    </row>
    <row r="10" spans="1:108" ht="13.5">
      <c r="A10" s="9">
        <v>1957</v>
      </c>
      <c r="B10" s="33">
        <v>327.1</v>
      </c>
      <c r="C10" s="33">
        <v>310.095</v>
      </c>
      <c r="D10" s="33">
        <v>293.102</v>
      </c>
      <c r="E10" s="33">
        <v>276.242</v>
      </c>
      <c r="F10" s="33">
        <v>259.639</v>
      </c>
      <c r="G10" s="33">
        <v>243.421</v>
      </c>
      <c r="H10" s="33">
        <v>227.707</v>
      </c>
      <c r="I10" s="33">
        <v>212.628</v>
      </c>
      <c r="J10" s="33">
        <v>198.304</v>
      </c>
      <c r="K10" s="33">
        <v>184.861</v>
      </c>
      <c r="L10" s="33">
        <v>172.204</v>
      </c>
      <c r="M10" s="33">
        <v>160.234</v>
      </c>
      <c r="N10" s="33">
        <v>150.182</v>
      </c>
      <c r="O10" s="33">
        <v>142.618</v>
      </c>
      <c r="P10" s="33">
        <v>136.998</v>
      </c>
      <c r="Q10" s="33">
        <v>131.963</v>
      </c>
      <c r="R10" s="33">
        <v>127.477</v>
      </c>
      <c r="S10" s="33">
        <v>124.462</v>
      </c>
      <c r="T10" s="33">
        <v>123.144</v>
      </c>
      <c r="U10" s="33">
        <v>122.945</v>
      </c>
      <c r="V10" s="33">
        <v>123.098</v>
      </c>
      <c r="W10" s="33">
        <v>123.792</v>
      </c>
      <c r="X10" s="33">
        <v>123.492</v>
      </c>
      <c r="Y10" s="33">
        <v>121.362</v>
      </c>
      <c r="Z10" s="33">
        <v>118.013</v>
      </c>
      <c r="AA10" s="33">
        <v>114.974</v>
      </c>
      <c r="AB10" s="33">
        <v>112.042</v>
      </c>
      <c r="AC10" s="33">
        <v>108.679</v>
      </c>
      <c r="AD10" s="33">
        <v>104.803</v>
      </c>
      <c r="AE10" s="33">
        <v>100.614</v>
      </c>
      <c r="AF10" s="33">
        <v>96.392</v>
      </c>
      <c r="AG10" s="33">
        <v>92.072</v>
      </c>
      <c r="AH10" s="33">
        <v>88.163</v>
      </c>
      <c r="AI10" s="33">
        <v>84.945</v>
      </c>
      <c r="AJ10" s="33">
        <v>82.22</v>
      </c>
      <c r="AK10" s="33">
        <v>79.491</v>
      </c>
      <c r="AL10" s="33">
        <v>76.835</v>
      </c>
      <c r="AM10" s="33">
        <v>74.399</v>
      </c>
      <c r="AN10" s="33">
        <v>72.196</v>
      </c>
      <c r="AO10" s="33">
        <v>70.185</v>
      </c>
      <c r="AP10" s="33">
        <v>68.296</v>
      </c>
      <c r="AQ10" s="33">
        <v>66.524</v>
      </c>
      <c r="AR10" s="33">
        <v>64.846</v>
      </c>
      <c r="AS10" s="33">
        <v>63.235</v>
      </c>
      <c r="AT10" s="33">
        <v>61.685</v>
      </c>
      <c r="AU10" s="33">
        <v>60.204</v>
      </c>
      <c r="AV10" s="33">
        <v>58.785</v>
      </c>
      <c r="AW10" s="33">
        <v>57.361</v>
      </c>
      <c r="AX10" s="33">
        <v>55.898</v>
      </c>
      <c r="AY10" s="33">
        <v>54.407</v>
      </c>
      <c r="AZ10" s="33">
        <v>52.936</v>
      </c>
      <c r="BA10" s="33">
        <v>51.474</v>
      </c>
      <c r="BB10" s="33">
        <v>49.987</v>
      </c>
      <c r="BC10" s="33">
        <v>48.468</v>
      </c>
      <c r="BD10" s="33">
        <v>46.917</v>
      </c>
      <c r="BE10" s="33">
        <v>45.357</v>
      </c>
      <c r="BF10" s="33">
        <v>43.788</v>
      </c>
      <c r="BG10" s="33">
        <v>42.163</v>
      </c>
      <c r="BH10" s="33">
        <v>40.462</v>
      </c>
      <c r="BI10" s="33">
        <v>38.707</v>
      </c>
      <c r="BJ10" s="33">
        <v>36.948</v>
      </c>
      <c r="BK10" s="33">
        <v>35.18</v>
      </c>
      <c r="BL10" s="33">
        <v>33.406</v>
      </c>
      <c r="BM10" s="33">
        <v>31.632</v>
      </c>
      <c r="BN10" s="33">
        <v>29.864</v>
      </c>
      <c r="BO10" s="33">
        <v>28.096</v>
      </c>
      <c r="BP10" s="33">
        <v>26.334</v>
      </c>
      <c r="BQ10" s="33">
        <v>24.597</v>
      </c>
      <c r="BR10" s="33">
        <v>22.9</v>
      </c>
      <c r="BS10" s="33">
        <v>21.236</v>
      </c>
      <c r="BT10" s="33">
        <v>19.601</v>
      </c>
      <c r="BU10" s="33">
        <v>18.01</v>
      </c>
      <c r="BV10" s="33">
        <v>16.419</v>
      </c>
      <c r="BW10" s="33">
        <v>14.815</v>
      </c>
      <c r="BX10" s="33">
        <v>13.223</v>
      </c>
      <c r="BY10" s="33">
        <v>11.695</v>
      </c>
      <c r="BZ10" s="33">
        <v>10.226</v>
      </c>
      <c r="CA10" s="33">
        <v>8.86</v>
      </c>
      <c r="CB10" s="33">
        <v>7.636</v>
      </c>
      <c r="CC10" s="33">
        <v>6.531</v>
      </c>
      <c r="CD10" s="33">
        <v>25.408</v>
      </c>
      <c r="CE10" s="34" t="s">
        <v>19</v>
      </c>
      <c r="CF10" s="34" t="s">
        <v>19</v>
      </c>
      <c r="CG10" s="34" t="s">
        <v>19</v>
      </c>
      <c r="CH10" s="34" t="s">
        <v>19</v>
      </c>
      <c r="CI10" s="34" t="s">
        <v>19</v>
      </c>
      <c r="CJ10" s="34" t="s">
        <v>19</v>
      </c>
      <c r="CK10" s="34" t="s">
        <v>19</v>
      </c>
      <c r="CL10" s="34" t="s">
        <v>19</v>
      </c>
      <c r="CM10" s="34" t="s">
        <v>19</v>
      </c>
      <c r="CN10" s="34" t="s">
        <v>19</v>
      </c>
      <c r="CO10" s="34" t="s">
        <v>19</v>
      </c>
      <c r="CP10" s="34" t="s">
        <v>19</v>
      </c>
      <c r="CQ10" s="34" t="s">
        <v>19</v>
      </c>
      <c r="CR10" s="34" t="s">
        <v>19</v>
      </c>
      <c r="CS10" s="34" t="s">
        <v>19</v>
      </c>
      <c r="CT10" s="34" t="s">
        <v>19</v>
      </c>
      <c r="CU10" s="34" t="s">
        <v>19</v>
      </c>
      <c r="CV10" s="34" t="s">
        <v>19</v>
      </c>
      <c r="CW10" s="34" t="s">
        <v>19</v>
      </c>
      <c r="CX10" s="34" t="s">
        <v>19</v>
      </c>
      <c r="CY10" s="12">
        <f t="shared" si="0"/>
        <v>7407.209999999999</v>
      </c>
      <c r="CZ10" s="12">
        <f t="shared" si="1"/>
        <v>3925.3260000000005</v>
      </c>
      <c r="DA10" s="12">
        <f t="shared" si="2"/>
        <v>275.587</v>
      </c>
      <c r="DB10" s="14">
        <f t="shared" si="3"/>
        <v>52.993313271798705</v>
      </c>
      <c r="DC10" s="14">
        <f t="shared" si="4"/>
        <v>3.720523651955325</v>
      </c>
      <c r="DD10" s="14">
        <f t="shared" si="5"/>
        <v>43.28616307624597</v>
      </c>
    </row>
    <row r="11" spans="1:108" ht="13.5">
      <c r="A11" s="9">
        <v>1958</v>
      </c>
      <c r="B11" s="33">
        <v>335.135</v>
      </c>
      <c r="C11" s="33">
        <v>319.083</v>
      </c>
      <c r="D11" s="33">
        <v>302.947</v>
      </c>
      <c r="E11" s="33">
        <v>286.839</v>
      </c>
      <c r="F11" s="33">
        <v>270.865</v>
      </c>
      <c r="G11" s="33">
        <v>255.136</v>
      </c>
      <c r="H11" s="33">
        <v>239.759</v>
      </c>
      <c r="I11" s="33">
        <v>224.843</v>
      </c>
      <c r="J11" s="33">
        <v>210.497</v>
      </c>
      <c r="K11" s="33">
        <v>196.829</v>
      </c>
      <c r="L11" s="33">
        <v>183.871</v>
      </c>
      <c r="M11" s="33">
        <v>171.648</v>
      </c>
      <c r="N11" s="33">
        <v>160.669</v>
      </c>
      <c r="O11" s="33">
        <v>151.201</v>
      </c>
      <c r="P11" s="33">
        <v>143.111</v>
      </c>
      <c r="Q11" s="33">
        <v>135.699</v>
      </c>
      <c r="R11" s="33">
        <v>128.725</v>
      </c>
      <c r="S11" s="33">
        <v>124.004</v>
      </c>
      <c r="T11" s="33">
        <v>122.236</v>
      </c>
      <c r="U11" s="33">
        <v>122.436</v>
      </c>
      <c r="V11" s="33">
        <v>122.897</v>
      </c>
      <c r="W11" s="33">
        <v>123.942</v>
      </c>
      <c r="X11" s="33">
        <v>124.112</v>
      </c>
      <c r="Y11" s="33">
        <v>122.499</v>
      </c>
      <c r="Z11" s="33">
        <v>119.687</v>
      </c>
      <c r="AA11" s="33">
        <v>117.28</v>
      </c>
      <c r="AB11" s="33">
        <v>115.083</v>
      </c>
      <c r="AC11" s="33">
        <v>112.189</v>
      </c>
      <c r="AD11" s="33">
        <v>108.337</v>
      </c>
      <c r="AE11" s="33">
        <v>103.88</v>
      </c>
      <c r="AF11" s="33">
        <v>99.428</v>
      </c>
      <c r="AG11" s="33">
        <v>94.851</v>
      </c>
      <c r="AH11" s="33">
        <v>90.694</v>
      </c>
      <c r="AI11" s="33">
        <v>87.278</v>
      </c>
      <c r="AJ11" s="33">
        <v>84.388</v>
      </c>
      <c r="AK11" s="33">
        <v>81.456</v>
      </c>
      <c r="AL11" s="33">
        <v>78.566</v>
      </c>
      <c r="AM11" s="33">
        <v>75.933</v>
      </c>
      <c r="AN11" s="33">
        <v>73.598</v>
      </c>
      <c r="AO11" s="33">
        <v>71.499</v>
      </c>
      <c r="AP11" s="33">
        <v>69.519</v>
      </c>
      <c r="AQ11" s="33">
        <v>67.668</v>
      </c>
      <c r="AR11" s="33">
        <v>65.902</v>
      </c>
      <c r="AS11" s="33">
        <v>64.182</v>
      </c>
      <c r="AT11" s="33">
        <v>62.513</v>
      </c>
      <c r="AU11" s="33">
        <v>60.928</v>
      </c>
      <c r="AV11" s="33">
        <v>59.407</v>
      </c>
      <c r="AW11" s="33">
        <v>57.925</v>
      </c>
      <c r="AX11" s="33">
        <v>56.47</v>
      </c>
      <c r="AY11" s="33">
        <v>55.031</v>
      </c>
      <c r="AZ11" s="33">
        <v>53.611</v>
      </c>
      <c r="BA11" s="33">
        <v>52.212</v>
      </c>
      <c r="BB11" s="33">
        <v>50.761</v>
      </c>
      <c r="BC11" s="33">
        <v>49.221</v>
      </c>
      <c r="BD11" s="33">
        <v>47.62</v>
      </c>
      <c r="BE11" s="33">
        <v>46.014</v>
      </c>
      <c r="BF11" s="33">
        <v>44.398</v>
      </c>
      <c r="BG11" s="33">
        <v>42.755</v>
      </c>
      <c r="BH11" s="33">
        <v>41.088</v>
      </c>
      <c r="BI11" s="33">
        <v>39.397</v>
      </c>
      <c r="BJ11" s="33">
        <v>37.693</v>
      </c>
      <c r="BK11" s="33">
        <v>35.986</v>
      </c>
      <c r="BL11" s="33">
        <v>34.23</v>
      </c>
      <c r="BM11" s="33">
        <v>32.412</v>
      </c>
      <c r="BN11" s="33">
        <v>30.556</v>
      </c>
      <c r="BO11" s="33">
        <v>28.709</v>
      </c>
      <c r="BP11" s="33">
        <v>26.863</v>
      </c>
      <c r="BQ11" s="33">
        <v>25.062</v>
      </c>
      <c r="BR11" s="33">
        <v>23.333</v>
      </c>
      <c r="BS11" s="33">
        <v>21.66</v>
      </c>
      <c r="BT11" s="33">
        <v>20.009</v>
      </c>
      <c r="BU11" s="33">
        <v>18.396</v>
      </c>
      <c r="BV11" s="33">
        <v>16.792</v>
      </c>
      <c r="BW11" s="33">
        <v>15.178</v>
      </c>
      <c r="BX11" s="33">
        <v>13.583</v>
      </c>
      <c r="BY11" s="33">
        <v>12.053</v>
      </c>
      <c r="BZ11" s="33">
        <v>10.586</v>
      </c>
      <c r="CA11" s="33">
        <v>9.204</v>
      </c>
      <c r="CB11" s="33">
        <v>7.918</v>
      </c>
      <c r="CC11" s="33">
        <v>6.732</v>
      </c>
      <c r="CD11" s="33">
        <v>25.925</v>
      </c>
      <c r="CE11" s="34" t="s">
        <v>19</v>
      </c>
      <c r="CF11" s="34" t="s">
        <v>19</v>
      </c>
      <c r="CG11" s="34" t="s">
        <v>19</v>
      </c>
      <c r="CH11" s="34" t="s">
        <v>19</v>
      </c>
      <c r="CI11" s="34" t="s">
        <v>19</v>
      </c>
      <c r="CJ11" s="34" t="s">
        <v>19</v>
      </c>
      <c r="CK11" s="34" t="s">
        <v>19</v>
      </c>
      <c r="CL11" s="34" t="s">
        <v>19</v>
      </c>
      <c r="CM11" s="34" t="s">
        <v>19</v>
      </c>
      <c r="CN11" s="34" t="s">
        <v>19</v>
      </c>
      <c r="CO11" s="34" t="s">
        <v>19</v>
      </c>
      <c r="CP11" s="34" t="s">
        <v>19</v>
      </c>
      <c r="CQ11" s="34" t="s">
        <v>19</v>
      </c>
      <c r="CR11" s="34" t="s">
        <v>19</v>
      </c>
      <c r="CS11" s="34" t="s">
        <v>19</v>
      </c>
      <c r="CT11" s="34" t="s">
        <v>19</v>
      </c>
      <c r="CU11" s="34" t="s">
        <v>19</v>
      </c>
      <c r="CV11" s="34" t="s">
        <v>19</v>
      </c>
      <c r="CW11" s="34" t="s">
        <v>19</v>
      </c>
      <c r="CX11" s="34" t="s">
        <v>19</v>
      </c>
      <c r="CY11" s="12">
        <f t="shared" si="0"/>
        <v>7632.631999999999</v>
      </c>
      <c r="CZ11" s="12">
        <f t="shared" si="1"/>
        <v>4085.533</v>
      </c>
      <c r="DA11" s="12">
        <f t="shared" si="2"/>
        <v>282.00300000000004</v>
      </c>
      <c r="DB11" s="14">
        <f t="shared" si="3"/>
        <v>53.52718433169581</v>
      </c>
      <c r="DC11" s="14">
        <f t="shared" si="4"/>
        <v>3.6947019062362774</v>
      </c>
      <c r="DD11" s="14">
        <f t="shared" si="5"/>
        <v>42.77811376206792</v>
      </c>
    </row>
    <row r="12" spans="1:108" ht="13.5">
      <c r="A12" s="9">
        <v>1959</v>
      </c>
      <c r="B12" s="33">
        <v>344.334</v>
      </c>
      <c r="C12" s="33">
        <v>328.615</v>
      </c>
      <c r="D12" s="33">
        <v>312.885</v>
      </c>
      <c r="E12" s="33">
        <v>297.215</v>
      </c>
      <c r="F12" s="33">
        <v>281.686</v>
      </c>
      <c r="G12" s="33">
        <v>266.374</v>
      </c>
      <c r="H12" s="33">
        <v>251.355</v>
      </c>
      <c r="I12" s="33">
        <v>236.707</v>
      </c>
      <c r="J12" s="33">
        <v>222.505</v>
      </c>
      <c r="K12" s="33">
        <v>208.828</v>
      </c>
      <c r="L12" s="33">
        <v>195.814</v>
      </c>
      <c r="M12" s="33">
        <v>183.603</v>
      </c>
      <c r="N12" s="33">
        <v>171.959</v>
      </c>
      <c r="O12" s="33">
        <v>160.84</v>
      </c>
      <c r="P12" s="33">
        <v>150.504</v>
      </c>
      <c r="Q12" s="33">
        <v>140.931</v>
      </c>
      <c r="R12" s="33">
        <v>131.725</v>
      </c>
      <c r="S12" s="33">
        <v>125.32</v>
      </c>
      <c r="T12" s="33">
        <v>122.802</v>
      </c>
      <c r="U12" s="33">
        <v>122.889</v>
      </c>
      <c r="V12" s="33">
        <v>123.169</v>
      </c>
      <c r="W12" s="33">
        <v>124.053</v>
      </c>
      <c r="X12" s="33">
        <v>124.31</v>
      </c>
      <c r="Y12" s="33">
        <v>123.06</v>
      </c>
      <c r="Z12" s="33">
        <v>120.795</v>
      </c>
      <c r="AA12" s="33">
        <v>118.996</v>
      </c>
      <c r="AB12" s="33">
        <v>117.512</v>
      </c>
      <c r="AC12" s="33">
        <v>115.119</v>
      </c>
      <c r="AD12" s="33">
        <v>111.409</v>
      </c>
      <c r="AE12" s="33">
        <v>106.852</v>
      </c>
      <c r="AF12" s="33">
        <v>102.341</v>
      </c>
      <c r="AG12" s="33">
        <v>97.713</v>
      </c>
      <c r="AH12" s="33">
        <v>93.448</v>
      </c>
      <c r="AI12" s="33">
        <v>89.879</v>
      </c>
      <c r="AJ12" s="33">
        <v>86.803</v>
      </c>
      <c r="AK12" s="33">
        <v>83.654</v>
      </c>
      <c r="AL12" s="33">
        <v>80.519</v>
      </c>
      <c r="AM12" s="33">
        <v>77.673</v>
      </c>
      <c r="AN12" s="33">
        <v>75.187</v>
      </c>
      <c r="AO12" s="33">
        <v>72.977</v>
      </c>
      <c r="AP12" s="33">
        <v>70.878</v>
      </c>
      <c r="AQ12" s="33">
        <v>68.914</v>
      </c>
      <c r="AR12" s="33">
        <v>67.032</v>
      </c>
      <c r="AS12" s="33">
        <v>65.192</v>
      </c>
      <c r="AT12" s="33">
        <v>63.406</v>
      </c>
      <c r="AU12" s="33">
        <v>61.714</v>
      </c>
      <c r="AV12" s="33">
        <v>60.09</v>
      </c>
      <c r="AW12" s="33">
        <v>58.545</v>
      </c>
      <c r="AX12" s="33">
        <v>57.082</v>
      </c>
      <c r="AY12" s="33">
        <v>55.672</v>
      </c>
      <c r="AZ12" s="33">
        <v>54.285</v>
      </c>
      <c r="BA12" s="33">
        <v>52.931</v>
      </c>
      <c r="BB12" s="33">
        <v>51.503</v>
      </c>
      <c r="BC12" s="33">
        <v>49.948</v>
      </c>
      <c r="BD12" s="33">
        <v>48.303</v>
      </c>
      <c r="BE12" s="33">
        <v>46.668</v>
      </c>
      <c r="BF12" s="33">
        <v>45.012</v>
      </c>
      <c r="BG12" s="33">
        <v>43.361</v>
      </c>
      <c r="BH12" s="33">
        <v>41.723</v>
      </c>
      <c r="BI12" s="33">
        <v>40.086</v>
      </c>
      <c r="BJ12" s="33">
        <v>38.429</v>
      </c>
      <c r="BK12" s="33">
        <v>36.773</v>
      </c>
      <c r="BL12" s="33">
        <v>35.036</v>
      </c>
      <c r="BM12" s="33">
        <v>33.183</v>
      </c>
      <c r="BN12" s="33">
        <v>31.259</v>
      </c>
      <c r="BO12" s="33">
        <v>29.348</v>
      </c>
      <c r="BP12" s="33">
        <v>27.437</v>
      </c>
      <c r="BQ12" s="33">
        <v>25.58</v>
      </c>
      <c r="BR12" s="33">
        <v>23.816</v>
      </c>
      <c r="BS12" s="33">
        <v>22.12</v>
      </c>
      <c r="BT12" s="33">
        <v>20.441</v>
      </c>
      <c r="BU12" s="33">
        <v>18.798</v>
      </c>
      <c r="BV12" s="33">
        <v>17.17</v>
      </c>
      <c r="BW12" s="33">
        <v>15.548</v>
      </c>
      <c r="BX12" s="33">
        <v>13.952</v>
      </c>
      <c r="BY12" s="33">
        <v>12.42</v>
      </c>
      <c r="BZ12" s="33">
        <v>10.959</v>
      </c>
      <c r="CA12" s="33">
        <v>9.556</v>
      </c>
      <c r="CB12" s="33">
        <v>8.214</v>
      </c>
      <c r="CC12" s="33">
        <v>6.949</v>
      </c>
      <c r="CD12" s="33">
        <v>26.516</v>
      </c>
      <c r="CE12" s="34" t="s">
        <v>19</v>
      </c>
      <c r="CF12" s="34" t="s">
        <v>19</v>
      </c>
      <c r="CG12" s="34" t="s">
        <v>19</v>
      </c>
      <c r="CH12" s="34" t="s">
        <v>19</v>
      </c>
      <c r="CI12" s="34" t="s">
        <v>19</v>
      </c>
      <c r="CJ12" s="34" t="s">
        <v>19</v>
      </c>
      <c r="CK12" s="34" t="s">
        <v>19</v>
      </c>
      <c r="CL12" s="34" t="s">
        <v>19</v>
      </c>
      <c r="CM12" s="34" t="s">
        <v>19</v>
      </c>
      <c r="CN12" s="34" t="s">
        <v>19</v>
      </c>
      <c r="CO12" s="34" t="s">
        <v>19</v>
      </c>
      <c r="CP12" s="34" t="s">
        <v>19</v>
      </c>
      <c r="CQ12" s="34" t="s">
        <v>19</v>
      </c>
      <c r="CR12" s="34" t="s">
        <v>19</v>
      </c>
      <c r="CS12" s="34" t="s">
        <v>19</v>
      </c>
      <c r="CT12" s="34" t="s">
        <v>19</v>
      </c>
      <c r="CU12" s="34" t="s">
        <v>19</v>
      </c>
      <c r="CV12" s="34" t="s">
        <v>19</v>
      </c>
      <c r="CW12" s="34" t="s">
        <v>19</v>
      </c>
      <c r="CX12" s="34" t="s">
        <v>19</v>
      </c>
      <c r="CY12" s="12">
        <f t="shared" si="0"/>
        <v>7868.208999999995</v>
      </c>
      <c r="CZ12" s="12">
        <f t="shared" si="1"/>
        <v>4256.891</v>
      </c>
      <c r="DA12" s="12">
        <f t="shared" si="2"/>
        <v>288.824</v>
      </c>
      <c r="DB12" s="14">
        <f t="shared" si="3"/>
        <v>54.10241390385032</v>
      </c>
      <c r="DC12" s="14">
        <f t="shared" si="4"/>
        <v>3.670771836386148</v>
      </c>
      <c r="DD12" s="14">
        <f t="shared" si="5"/>
        <v>42.22681425976353</v>
      </c>
    </row>
    <row r="13" spans="1:108" ht="13.5">
      <c r="A13" s="9">
        <v>1960</v>
      </c>
      <c r="B13" s="33">
        <v>355.42</v>
      </c>
      <c r="C13" s="33">
        <v>339.168</v>
      </c>
      <c r="D13" s="33">
        <v>323.169</v>
      </c>
      <c r="E13" s="33">
        <v>307.448</v>
      </c>
      <c r="F13" s="33">
        <v>292.035</v>
      </c>
      <c r="G13" s="33">
        <v>276.956</v>
      </c>
      <c r="H13" s="33">
        <v>262.239</v>
      </c>
      <c r="I13" s="33">
        <v>247.911</v>
      </c>
      <c r="J13" s="33">
        <v>234.001</v>
      </c>
      <c r="K13" s="33">
        <v>220.533</v>
      </c>
      <c r="L13" s="33">
        <v>207.731</v>
      </c>
      <c r="M13" s="33">
        <v>195.809</v>
      </c>
      <c r="N13" s="33">
        <v>183.841</v>
      </c>
      <c r="O13" s="33">
        <v>171.47</v>
      </c>
      <c r="P13" s="33">
        <v>159.299</v>
      </c>
      <c r="Q13" s="33">
        <v>147.974</v>
      </c>
      <c r="R13" s="33">
        <v>136.995</v>
      </c>
      <c r="S13" s="33">
        <v>129.029</v>
      </c>
      <c r="T13" s="33">
        <v>125.357</v>
      </c>
      <c r="U13" s="33">
        <v>124.608</v>
      </c>
      <c r="V13" s="33">
        <v>124.025</v>
      </c>
      <c r="W13" s="33">
        <v>124.024</v>
      </c>
      <c r="X13" s="33">
        <v>123.844</v>
      </c>
      <c r="Y13" s="33">
        <v>122.788</v>
      </c>
      <c r="Z13" s="33">
        <v>121.129</v>
      </c>
      <c r="AA13" s="33">
        <v>119.957</v>
      </c>
      <c r="AB13" s="33">
        <v>119.186</v>
      </c>
      <c r="AC13" s="33">
        <v>117.376</v>
      </c>
      <c r="AD13" s="33">
        <v>113.961</v>
      </c>
      <c r="AE13" s="33">
        <v>109.503</v>
      </c>
      <c r="AF13" s="33">
        <v>105.16</v>
      </c>
      <c r="AG13" s="33">
        <v>100.731</v>
      </c>
      <c r="AH13" s="33">
        <v>96.531</v>
      </c>
      <c r="AI13" s="33">
        <v>92.843</v>
      </c>
      <c r="AJ13" s="33">
        <v>89.523</v>
      </c>
      <c r="AK13" s="33">
        <v>86.118</v>
      </c>
      <c r="AL13" s="33">
        <v>82.696</v>
      </c>
      <c r="AM13" s="33">
        <v>79.595</v>
      </c>
      <c r="AN13" s="33">
        <v>76.933</v>
      </c>
      <c r="AO13" s="33">
        <v>74.597</v>
      </c>
      <c r="AP13" s="33">
        <v>72.352</v>
      </c>
      <c r="AQ13" s="33">
        <v>70.235</v>
      </c>
      <c r="AR13" s="33">
        <v>68.215</v>
      </c>
      <c r="AS13" s="33">
        <v>66.254</v>
      </c>
      <c r="AT13" s="33">
        <v>64.362</v>
      </c>
      <c r="AU13" s="33">
        <v>62.576</v>
      </c>
      <c r="AV13" s="33">
        <v>60.862</v>
      </c>
      <c r="AW13" s="33">
        <v>59.255</v>
      </c>
      <c r="AX13" s="33">
        <v>57.761</v>
      </c>
      <c r="AY13" s="33">
        <v>56.343</v>
      </c>
      <c r="AZ13" s="33">
        <v>54.957</v>
      </c>
      <c r="BA13" s="33">
        <v>53.611</v>
      </c>
      <c r="BB13" s="33">
        <v>52.19</v>
      </c>
      <c r="BC13" s="33">
        <v>50.624</v>
      </c>
      <c r="BD13" s="33">
        <v>48.967</v>
      </c>
      <c r="BE13" s="33">
        <v>47.321</v>
      </c>
      <c r="BF13" s="33">
        <v>45.658</v>
      </c>
      <c r="BG13" s="33">
        <v>44.009</v>
      </c>
      <c r="BH13" s="33">
        <v>42.391</v>
      </c>
      <c r="BI13" s="33">
        <v>40.783</v>
      </c>
      <c r="BJ13" s="33">
        <v>39.151</v>
      </c>
      <c r="BK13" s="33">
        <v>37.519</v>
      </c>
      <c r="BL13" s="33">
        <v>35.792</v>
      </c>
      <c r="BM13" s="33">
        <v>33.921</v>
      </c>
      <c r="BN13" s="33">
        <v>31.961</v>
      </c>
      <c r="BO13" s="33">
        <v>30.015</v>
      </c>
      <c r="BP13" s="33">
        <v>28.07</v>
      </c>
      <c r="BQ13" s="33">
        <v>26.172</v>
      </c>
      <c r="BR13" s="33">
        <v>24.369</v>
      </c>
      <c r="BS13" s="33">
        <v>22.634</v>
      </c>
      <c r="BT13" s="33">
        <v>20.91</v>
      </c>
      <c r="BU13" s="33">
        <v>19.218</v>
      </c>
      <c r="BV13" s="33">
        <v>17.556</v>
      </c>
      <c r="BW13" s="33">
        <v>15.919</v>
      </c>
      <c r="BX13" s="33">
        <v>14.321</v>
      </c>
      <c r="BY13" s="33">
        <v>12.786</v>
      </c>
      <c r="BZ13" s="33">
        <v>11.326</v>
      </c>
      <c r="CA13" s="33">
        <v>9.905</v>
      </c>
      <c r="CB13" s="33">
        <v>8.513</v>
      </c>
      <c r="CC13" s="33">
        <v>7.179</v>
      </c>
      <c r="CD13" s="33">
        <v>27.211</v>
      </c>
      <c r="CE13" s="34" t="s">
        <v>19</v>
      </c>
      <c r="CF13" s="34" t="s">
        <v>19</v>
      </c>
      <c r="CG13" s="34" t="s">
        <v>19</v>
      </c>
      <c r="CH13" s="34" t="s">
        <v>19</v>
      </c>
      <c r="CI13" s="34" t="s">
        <v>19</v>
      </c>
      <c r="CJ13" s="34" t="s">
        <v>19</v>
      </c>
      <c r="CK13" s="34" t="s">
        <v>19</v>
      </c>
      <c r="CL13" s="34" t="s">
        <v>19</v>
      </c>
      <c r="CM13" s="34" t="s">
        <v>19</v>
      </c>
      <c r="CN13" s="34" t="s">
        <v>19</v>
      </c>
      <c r="CO13" s="34" t="s">
        <v>19</v>
      </c>
      <c r="CP13" s="34" t="s">
        <v>19</v>
      </c>
      <c r="CQ13" s="34" t="s">
        <v>19</v>
      </c>
      <c r="CR13" s="34" t="s">
        <v>19</v>
      </c>
      <c r="CS13" s="34" t="s">
        <v>19</v>
      </c>
      <c r="CT13" s="34" t="s">
        <v>19</v>
      </c>
      <c r="CU13" s="34" t="s">
        <v>19</v>
      </c>
      <c r="CV13" s="34" t="s">
        <v>19</v>
      </c>
      <c r="CW13" s="34" t="s">
        <v>19</v>
      </c>
      <c r="CX13" s="34" t="s">
        <v>19</v>
      </c>
      <c r="CY13" s="12">
        <f t="shared" si="0"/>
        <v>8114.686999999999</v>
      </c>
      <c r="CZ13" s="12">
        <f t="shared" si="1"/>
        <v>4440.993</v>
      </c>
      <c r="DA13" s="12">
        <f t="shared" si="2"/>
        <v>296.104</v>
      </c>
      <c r="DB13" s="14">
        <f t="shared" si="3"/>
        <v>54.72784101222883</v>
      </c>
      <c r="DC13" s="14">
        <f t="shared" si="4"/>
        <v>3.648988556182143</v>
      </c>
      <c r="DD13" s="14">
        <f t="shared" si="5"/>
        <v>41.62317043158903</v>
      </c>
    </row>
    <row r="14" spans="1:108" ht="13.5">
      <c r="A14" s="9">
        <v>1961</v>
      </c>
      <c r="B14" s="33">
        <v>368.773</v>
      </c>
      <c r="C14" s="33">
        <v>351.018</v>
      </c>
      <c r="D14" s="33">
        <v>333.986</v>
      </c>
      <c r="E14" s="33">
        <v>317.636</v>
      </c>
      <c r="F14" s="33">
        <v>301.933</v>
      </c>
      <c r="G14" s="33">
        <v>286.836</v>
      </c>
      <c r="H14" s="33">
        <v>272.308</v>
      </c>
      <c r="I14" s="33">
        <v>258.307</v>
      </c>
      <c r="J14" s="33">
        <v>244.799</v>
      </c>
      <c r="K14" s="33">
        <v>231.741</v>
      </c>
      <c r="L14" s="33">
        <v>219.399</v>
      </c>
      <c r="M14" s="33">
        <v>208.027</v>
      </c>
      <c r="N14" s="33">
        <v>196.095</v>
      </c>
      <c r="O14" s="33">
        <v>182.963</v>
      </c>
      <c r="P14" s="33">
        <v>169.492</v>
      </c>
      <c r="Q14" s="33">
        <v>156.943</v>
      </c>
      <c r="R14" s="33">
        <v>144.779</v>
      </c>
      <c r="S14" s="33">
        <v>135.447</v>
      </c>
      <c r="T14" s="33">
        <v>130.194</v>
      </c>
      <c r="U14" s="33">
        <v>127.799</v>
      </c>
      <c r="V14" s="33">
        <v>125.597</v>
      </c>
      <c r="W14" s="33">
        <v>123.906</v>
      </c>
      <c r="X14" s="33">
        <v>122.706</v>
      </c>
      <c r="Y14" s="33">
        <v>121.646</v>
      </c>
      <c r="Z14" s="33">
        <v>120.661</v>
      </c>
      <c r="AA14" s="33">
        <v>120.125</v>
      </c>
      <c r="AB14" s="33">
        <v>120.067</v>
      </c>
      <c r="AC14" s="33">
        <v>118.915</v>
      </c>
      <c r="AD14" s="33">
        <v>115.956</v>
      </c>
      <c r="AE14" s="33">
        <v>111.812</v>
      </c>
      <c r="AF14" s="33">
        <v>107.872</v>
      </c>
      <c r="AG14" s="33">
        <v>103.913</v>
      </c>
      <c r="AH14" s="33">
        <v>99.962</v>
      </c>
      <c r="AI14" s="33">
        <v>96.186</v>
      </c>
      <c r="AJ14" s="33">
        <v>92.555</v>
      </c>
      <c r="AK14" s="33">
        <v>88.848</v>
      </c>
      <c r="AL14" s="33">
        <v>85.086</v>
      </c>
      <c r="AM14" s="33">
        <v>81.686</v>
      </c>
      <c r="AN14" s="33">
        <v>78.821</v>
      </c>
      <c r="AO14" s="33">
        <v>76.347</v>
      </c>
      <c r="AP14" s="33">
        <v>73.931</v>
      </c>
      <c r="AQ14" s="33">
        <v>71.622</v>
      </c>
      <c r="AR14" s="33">
        <v>69.445</v>
      </c>
      <c r="AS14" s="33">
        <v>67.367</v>
      </c>
      <c r="AT14" s="33">
        <v>65.388</v>
      </c>
      <c r="AU14" s="33">
        <v>63.526</v>
      </c>
      <c r="AV14" s="33">
        <v>61.745</v>
      </c>
      <c r="AW14" s="33">
        <v>60.079</v>
      </c>
      <c r="AX14" s="33">
        <v>58.527</v>
      </c>
      <c r="AY14" s="33">
        <v>57.057</v>
      </c>
      <c r="AZ14" s="33">
        <v>55.63</v>
      </c>
      <c r="BA14" s="33">
        <v>54.248</v>
      </c>
      <c r="BB14" s="33">
        <v>52.81</v>
      </c>
      <c r="BC14" s="33">
        <v>51.248</v>
      </c>
      <c r="BD14" s="33">
        <v>49.608</v>
      </c>
      <c r="BE14" s="33">
        <v>47.983</v>
      </c>
      <c r="BF14" s="33">
        <v>46.349</v>
      </c>
      <c r="BG14" s="33">
        <v>44.716</v>
      </c>
      <c r="BH14" s="33">
        <v>43.103</v>
      </c>
      <c r="BI14" s="33">
        <v>41.488</v>
      </c>
      <c r="BJ14" s="33">
        <v>39.851</v>
      </c>
      <c r="BK14" s="33">
        <v>38.213</v>
      </c>
      <c r="BL14" s="33">
        <v>36.482</v>
      </c>
      <c r="BM14" s="33">
        <v>34.612</v>
      </c>
      <c r="BN14" s="33">
        <v>32.655</v>
      </c>
      <c r="BO14" s="33">
        <v>30.712</v>
      </c>
      <c r="BP14" s="33">
        <v>28.764</v>
      </c>
      <c r="BQ14" s="33">
        <v>26.852</v>
      </c>
      <c r="BR14" s="33">
        <v>25.002</v>
      </c>
      <c r="BS14" s="33">
        <v>23.203</v>
      </c>
      <c r="BT14" s="33">
        <v>21.42</v>
      </c>
      <c r="BU14" s="33">
        <v>19.661</v>
      </c>
      <c r="BV14" s="33">
        <v>17.949</v>
      </c>
      <c r="BW14" s="33">
        <v>16.291</v>
      </c>
      <c r="BX14" s="33">
        <v>14.687</v>
      </c>
      <c r="BY14" s="33">
        <v>13.145</v>
      </c>
      <c r="BZ14" s="33">
        <v>11.679</v>
      </c>
      <c r="CA14" s="33">
        <v>10.24</v>
      </c>
      <c r="CB14" s="33">
        <v>8.807</v>
      </c>
      <c r="CC14" s="33">
        <v>7.419</v>
      </c>
      <c r="CD14" s="33">
        <v>28.033</v>
      </c>
      <c r="CE14" s="34" t="s">
        <v>19</v>
      </c>
      <c r="CF14" s="34" t="s">
        <v>19</v>
      </c>
      <c r="CG14" s="34" t="s">
        <v>19</v>
      </c>
      <c r="CH14" s="34" t="s">
        <v>19</v>
      </c>
      <c r="CI14" s="34" t="s">
        <v>19</v>
      </c>
      <c r="CJ14" s="34" t="s">
        <v>19</v>
      </c>
      <c r="CK14" s="34" t="s">
        <v>19</v>
      </c>
      <c r="CL14" s="34" t="s">
        <v>19</v>
      </c>
      <c r="CM14" s="34" t="s">
        <v>19</v>
      </c>
      <c r="CN14" s="34" t="s">
        <v>19</v>
      </c>
      <c r="CO14" s="34" t="s">
        <v>19</v>
      </c>
      <c r="CP14" s="34" t="s">
        <v>19</v>
      </c>
      <c r="CQ14" s="34" t="s">
        <v>19</v>
      </c>
      <c r="CR14" s="34" t="s">
        <v>19</v>
      </c>
      <c r="CS14" s="34" t="s">
        <v>19</v>
      </c>
      <c r="CT14" s="34" t="s">
        <v>19</v>
      </c>
      <c r="CU14" s="34" t="s">
        <v>19</v>
      </c>
      <c r="CV14" s="34" t="s">
        <v>19</v>
      </c>
      <c r="CW14" s="34" t="s">
        <v>19</v>
      </c>
      <c r="CX14" s="34" t="s">
        <v>19</v>
      </c>
      <c r="CY14" s="12">
        <f t="shared" si="0"/>
        <v>8372.689</v>
      </c>
      <c r="CZ14" s="12">
        <f t="shared" si="1"/>
        <v>4638.475</v>
      </c>
      <c r="DA14" s="12">
        <f t="shared" si="2"/>
        <v>303.86400000000003</v>
      </c>
      <c r="DB14" s="14">
        <f t="shared" si="3"/>
        <v>55.40006322938784</v>
      </c>
      <c r="DC14" s="14">
        <f t="shared" si="4"/>
        <v>3.6292283160165155</v>
      </c>
      <c r="DD14" s="14">
        <f t="shared" si="5"/>
        <v>40.970708454595645</v>
      </c>
    </row>
    <row r="15" spans="1:108" ht="13.5">
      <c r="A15" s="9">
        <v>1962</v>
      </c>
      <c r="B15" s="33">
        <v>384.184</v>
      </c>
      <c r="C15" s="33">
        <v>364.123</v>
      </c>
      <c r="D15" s="33">
        <v>345.407</v>
      </c>
      <c r="E15" s="33">
        <v>327.925</v>
      </c>
      <c r="F15" s="33">
        <v>311.557</v>
      </c>
      <c r="G15" s="33">
        <v>296.19</v>
      </c>
      <c r="H15" s="33">
        <v>281.709</v>
      </c>
      <c r="I15" s="33">
        <v>267.997</v>
      </c>
      <c r="J15" s="33">
        <v>254.94</v>
      </c>
      <c r="K15" s="33">
        <v>242.422</v>
      </c>
      <c r="L15" s="33">
        <v>230.708</v>
      </c>
      <c r="M15" s="33">
        <v>220.059</v>
      </c>
      <c r="N15" s="33">
        <v>208.468</v>
      </c>
      <c r="O15" s="33">
        <v>195.059</v>
      </c>
      <c r="P15" s="33">
        <v>180.854</v>
      </c>
      <c r="Q15" s="33">
        <v>167.632</v>
      </c>
      <c r="R15" s="33">
        <v>154.895</v>
      </c>
      <c r="S15" s="33">
        <v>144.436</v>
      </c>
      <c r="T15" s="33">
        <v>137.279</v>
      </c>
      <c r="U15" s="33">
        <v>132.543</v>
      </c>
      <c r="V15" s="33">
        <v>128.081</v>
      </c>
      <c r="W15" s="33">
        <v>124.028</v>
      </c>
      <c r="X15" s="33">
        <v>121.288</v>
      </c>
      <c r="Y15" s="33">
        <v>119.998</v>
      </c>
      <c r="Z15" s="33">
        <v>119.66</v>
      </c>
      <c r="AA15" s="33">
        <v>119.681</v>
      </c>
      <c r="AB15" s="33">
        <v>120.241</v>
      </c>
      <c r="AC15" s="33">
        <v>119.749</v>
      </c>
      <c r="AD15" s="33">
        <v>117.363</v>
      </c>
      <c r="AE15" s="33">
        <v>113.729</v>
      </c>
      <c r="AF15" s="33">
        <v>110.397</v>
      </c>
      <c r="AG15" s="33">
        <v>107.143</v>
      </c>
      <c r="AH15" s="33">
        <v>103.609</v>
      </c>
      <c r="AI15" s="33">
        <v>99.792</v>
      </c>
      <c r="AJ15" s="33">
        <v>95.815</v>
      </c>
      <c r="AK15" s="33">
        <v>91.788</v>
      </c>
      <c r="AL15" s="33">
        <v>87.674</v>
      </c>
      <c r="AM15" s="33">
        <v>83.954</v>
      </c>
      <c r="AN15" s="33">
        <v>80.87</v>
      </c>
      <c r="AO15" s="33">
        <v>78.244</v>
      </c>
      <c r="AP15" s="33">
        <v>75.629</v>
      </c>
      <c r="AQ15" s="33">
        <v>73.098</v>
      </c>
      <c r="AR15" s="33">
        <v>70.74</v>
      </c>
      <c r="AS15" s="33">
        <v>68.549</v>
      </c>
      <c r="AT15" s="33">
        <v>66.505</v>
      </c>
      <c r="AU15" s="33">
        <v>64.575</v>
      </c>
      <c r="AV15" s="33">
        <v>62.748</v>
      </c>
      <c r="AW15" s="33">
        <v>61.021</v>
      </c>
      <c r="AX15" s="33">
        <v>59.386</v>
      </c>
      <c r="AY15" s="33">
        <v>57.823</v>
      </c>
      <c r="AZ15" s="33">
        <v>56.313</v>
      </c>
      <c r="BA15" s="33">
        <v>54.858</v>
      </c>
      <c r="BB15" s="33">
        <v>53.377</v>
      </c>
      <c r="BC15" s="33">
        <v>51.828</v>
      </c>
      <c r="BD15" s="33">
        <v>50.236</v>
      </c>
      <c r="BE15" s="33">
        <v>48.657</v>
      </c>
      <c r="BF15" s="33">
        <v>47.078</v>
      </c>
      <c r="BG15" s="33">
        <v>45.478</v>
      </c>
      <c r="BH15" s="33">
        <v>43.853</v>
      </c>
      <c r="BI15" s="33">
        <v>42.199</v>
      </c>
      <c r="BJ15" s="33">
        <v>40.531</v>
      </c>
      <c r="BK15" s="33">
        <v>38.856</v>
      </c>
      <c r="BL15" s="33">
        <v>37.108</v>
      </c>
      <c r="BM15" s="33">
        <v>35.258</v>
      </c>
      <c r="BN15" s="33">
        <v>33.339</v>
      </c>
      <c r="BO15" s="33">
        <v>31.426</v>
      </c>
      <c r="BP15" s="33">
        <v>29.513</v>
      </c>
      <c r="BQ15" s="33">
        <v>27.603</v>
      </c>
      <c r="BR15" s="33">
        <v>25.706</v>
      </c>
      <c r="BS15" s="33">
        <v>23.828</v>
      </c>
      <c r="BT15" s="33">
        <v>21.97</v>
      </c>
      <c r="BU15" s="33">
        <v>20.131</v>
      </c>
      <c r="BV15" s="33">
        <v>18.357</v>
      </c>
      <c r="BW15" s="33">
        <v>16.668</v>
      </c>
      <c r="BX15" s="33">
        <v>15.056</v>
      </c>
      <c r="BY15" s="33">
        <v>13.498</v>
      </c>
      <c r="BZ15" s="33">
        <v>12.016</v>
      </c>
      <c r="CA15" s="33">
        <v>10.557</v>
      </c>
      <c r="CB15" s="33">
        <v>9.093</v>
      </c>
      <c r="CC15" s="33">
        <v>7.666</v>
      </c>
      <c r="CD15" s="33">
        <v>28.985</v>
      </c>
      <c r="CE15" s="34" t="s">
        <v>19</v>
      </c>
      <c r="CF15" s="34" t="s">
        <v>19</v>
      </c>
      <c r="CG15" s="34" t="s">
        <v>19</v>
      </c>
      <c r="CH15" s="34" t="s">
        <v>19</v>
      </c>
      <c r="CI15" s="34" t="s">
        <v>19</v>
      </c>
      <c r="CJ15" s="34" t="s">
        <v>19</v>
      </c>
      <c r="CK15" s="34" t="s">
        <v>19</v>
      </c>
      <c r="CL15" s="34" t="s">
        <v>19</v>
      </c>
      <c r="CM15" s="34" t="s">
        <v>19</v>
      </c>
      <c r="CN15" s="34" t="s">
        <v>19</v>
      </c>
      <c r="CO15" s="34" t="s">
        <v>19</v>
      </c>
      <c r="CP15" s="34" t="s">
        <v>19</v>
      </c>
      <c r="CQ15" s="34" t="s">
        <v>19</v>
      </c>
      <c r="CR15" s="34" t="s">
        <v>19</v>
      </c>
      <c r="CS15" s="34" t="s">
        <v>19</v>
      </c>
      <c r="CT15" s="34" t="s">
        <v>19</v>
      </c>
      <c r="CU15" s="34" t="s">
        <v>19</v>
      </c>
      <c r="CV15" s="34" t="s">
        <v>19</v>
      </c>
      <c r="CW15" s="34" t="s">
        <v>19</v>
      </c>
      <c r="CX15" s="34" t="s">
        <v>19</v>
      </c>
      <c r="CY15" s="12">
        <f t="shared" si="0"/>
        <v>8642.606999999996</v>
      </c>
      <c r="CZ15" s="12">
        <f t="shared" si="1"/>
        <v>4848.386999999999</v>
      </c>
      <c r="DA15" s="12">
        <f t="shared" si="2"/>
        <v>312.07300000000004</v>
      </c>
      <c r="DB15" s="14">
        <f t="shared" si="3"/>
        <v>56.09866328527956</v>
      </c>
      <c r="DC15" s="14">
        <f t="shared" si="4"/>
        <v>3.610866489706175</v>
      </c>
      <c r="DD15" s="14">
        <f t="shared" si="5"/>
        <v>40.29047022501427</v>
      </c>
    </row>
    <row r="16" spans="1:108" ht="13.5">
      <c r="A16" s="9">
        <v>1963</v>
      </c>
      <c r="B16" s="33">
        <v>400.758</v>
      </c>
      <c r="C16" s="33">
        <v>378.069</v>
      </c>
      <c r="D16" s="33">
        <v>357.382</v>
      </c>
      <c r="E16" s="33">
        <v>338.511</v>
      </c>
      <c r="F16" s="33">
        <v>321.266</v>
      </c>
      <c r="G16" s="33">
        <v>305.452</v>
      </c>
      <c r="H16" s="33">
        <v>290.886</v>
      </c>
      <c r="I16" s="33">
        <v>277.371</v>
      </c>
      <c r="J16" s="33">
        <v>264.721</v>
      </c>
      <c r="K16" s="33">
        <v>252.743</v>
      </c>
      <c r="L16" s="33">
        <v>241.674</v>
      </c>
      <c r="M16" s="33">
        <v>231.749</v>
      </c>
      <c r="N16" s="33">
        <v>220.65</v>
      </c>
      <c r="O16" s="33">
        <v>207.335</v>
      </c>
      <c r="P16" s="33">
        <v>192.892</v>
      </c>
      <c r="Q16" s="33">
        <v>179.469</v>
      </c>
      <c r="R16" s="33">
        <v>166.66</v>
      </c>
      <c r="S16" s="33">
        <v>155.346</v>
      </c>
      <c r="T16" s="33">
        <v>146.192</v>
      </c>
      <c r="U16" s="33">
        <v>138.789</v>
      </c>
      <c r="V16" s="33">
        <v>131.77</v>
      </c>
      <c r="W16" s="33">
        <v>125.05</v>
      </c>
      <c r="X16" s="33">
        <v>120.461</v>
      </c>
      <c r="Y16" s="33">
        <v>118.669</v>
      </c>
      <c r="Z16" s="33">
        <v>118.733</v>
      </c>
      <c r="AA16" s="33">
        <v>119.051</v>
      </c>
      <c r="AB16" s="33">
        <v>119.948</v>
      </c>
      <c r="AC16" s="33">
        <v>119.946</v>
      </c>
      <c r="AD16" s="33">
        <v>118.149</v>
      </c>
      <c r="AE16" s="33">
        <v>115.156</v>
      </c>
      <c r="AF16" s="33">
        <v>112.56</v>
      </c>
      <c r="AG16" s="33">
        <v>110.162</v>
      </c>
      <c r="AH16" s="33">
        <v>107.168</v>
      </c>
      <c r="AI16" s="33">
        <v>103.387</v>
      </c>
      <c r="AJ16" s="33">
        <v>99.11</v>
      </c>
      <c r="AK16" s="33">
        <v>94.825</v>
      </c>
      <c r="AL16" s="33">
        <v>90.432</v>
      </c>
      <c r="AM16" s="33">
        <v>86.437</v>
      </c>
      <c r="AN16" s="33">
        <v>83.14</v>
      </c>
      <c r="AO16" s="33">
        <v>80.337</v>
      </c>
      <c r="AP16" s="33">
        <v>77.501</v>
      </c>
      <c r="AQ16" s="33">
        <v>74.716</v>
      </c>
      <c r="AR16" s="33">
        <v>72.154</v>
      </c>
      <c r="AS16" s="33">
        <v>69.842</v>
      </c>
      <c r="AT16" s="33">
        <v>67.735</v>
      </c>
      <c r="AU16" s="33">
        <v>65.74</v>
      </c>
      <c r="AV16" s="33">
        <v>63.86</v>
      </c>
      <c r="AW16" s="33">
        <v>62.067</v>
      </c>
      <c r="AX16" s="33">
        <v>60.329</v>
      </c>
      <c r="AY16" s="33">
        <v>58.644</v>
      </c>
      <c r="AZ16" s="33">
        <v>57.031</v>
      </c>
      <c r="BA16" s="33">
        <v>55.473</v>
      </c>
      <c r="BB16" s="33">
        <v>53.936</v>
      </c>
      <c r="BC16" s="33">
        <v>52.399</v>
      </c>
      <c r="BD16" s="33">
        <v>50.862</v>
      </c>
      <c r="BE16" s="33">
        <v>49.337</v>
      </c>
      <c r="BF16" s="33">
        <v>47.825</v>
      </c>
      <c r="BG16" s="33">
        <v>46.26</v>
      </c>
      <c r="BH16" s="33">
        <v>44.615</v>
      </c>
      <c r="BI16" s="33">
        <v>42.908</v>
      </c>
      <c r="BJ16" s="33">
        <v>41.196</v>
      </c>
      <c r="BK16" s="33">
        <v>39.47</v>
      </c>
      <c r="BL16" s="33">
        <v>37.701</v>
      </c>
      <c r="BM16" s="33">
        <v>35.878</v>
      </c>
      <c r="BN16" s="33">
        <v>34.015</v>
      </c>
      <c r="BO16" s="33">
        <v>32.148</v>
      </c>
      <c r="BP16" s="33">
        <v>30.287</v>
      </c>
      <c r="BQ16" s="33">
        <v>28.391</v>
      </c>
      <c r="BR16" s="33">
        <v>26.447</v>
      </c>
      <c r="BS16" s="33">
        <v>24.488</v>
      </c>
      <c r="BT16" s="33">
        <v>22.551</v>
      </c>
      <c r="BU16" s="33">
        <v>20.632</v>
      </c>
      <c r="BV16" s="33">
        <v>18.791</v>
      </c>
      <c r="BW16" s="33">
        <v>17.067</v>
      </c>
      <c r="BX16" s="33">
        <v>15.435</v>
      </c>
      <c r="BY16" s="33">
        <v>13.852</v>
      </c>
      <c r="BZ16" s="33">
        <v>12.346</v>
      </c>
      <c r="CA16" s="33">
        <v>10.861</v>
      </c>
      <c r="CB16" s="33">
        <v>9.372</v>
      </c>
      <c r="CC16" s="33">
        <v>7.92</v>
      </c>
      <c r="CD16" s="33">
        <v>30.035</v>
      </c>
      <c r="CE16" s="34" t="s">
        <v>19</v>
      </c>
      <c r="CF16" s="34" t="s">
        <v>19</v>
      </c>
      <c r="CG16" s="34" t="s">
        <v>19</v>
      </c>
      <c r="CH16" s="34" t="s">
        <v>19</v>
      </c>
      <c r="CI16" s="34" t="s">
        <v>19</v>
      </c>
      <c r="CJ16" s="34" t="s">
        <v>19</v>
      </c>
      <c r="CK16" s="34" t="s">
        <v>19</v>
      </c>
      <c r="CL16" s="34" t="s">
        <v>19</v>
      </c>
      <c r="CM16" s="34" t="s">
        <v>19</v>
      </c>
      <c r="CN16" s="34" t="s">
        <v>19</v>
      </c>
      <c r="CO16" s="34" t="s">
        <v>19</v>
      </c>
      <c r="CP16" s="34" t="s">
        <v>19</v>
      </c>
      <c r="CQ16" s="34" t="s">
        <v>19</v>
      </c>
      <c r="CR16" s="34" t="s">
        <v>19</v>
      </c>
      <c r="CS16" s="34" t="s">
        <v>19</v>
      </c>
      <c r="CT16" s="34" t="s">
        <v>19</v>
      </c>
      <c r="CU16" s="34" t="s">
        <v>19</v>
      </c>
      <c r="CV16" s="34" t="s">
        <v>19</v>
      </c>
      <c r="CW16" s="34" t="s">
        <v>19</v>
      </c>
      <c r="CX16" s="34" t="s">
        <v>19</v>
      </c>
      <c r="CY16" s="12">
        <f t="shared" si="0"/>
        <v>8924.522999999996</v>
      </c>
      <c r="CZ16" s="12">
        <f t="shared" si="1"/>
        <v>5067.914999999999</v>
      </c>
      <c r="DA16" s="12">
        <f t="shared" si="2"/>
        <v>320.62300000000005</v>
      </c>
      <c r="DB16" s="14">
        <f t="shared" si="3"/>
        <v>56.78639631496273</v>
      </c>
      <c r="DC16" s="14">
        <f t="shared" si="4"/>
        <v>3.592606574043231</v>
      </c>
      <c r="DD16" s="14">
        <f t="shared" si="5"/>
        <v>39.62099711099404</v>
      </c>
    </row>
    <row r="17" spans="1:108" ht="13.5">
      <c r="A17" s="9">
        <v>1964</v>
      </c>
      <c r="B17" s="33">
        <v>417.202</v>
      </c>
      <c r="C17" s="33">
        <v>392.218</v>
      </c>
      <c r="D17" s="33">
        <v>369.777</v>
      </c>
      <c r="E17" s="33">
        <v>349.626</v>
      </c>
      <c r="F17" s="33">
        <v>331.521</v>
      </c>
      <c r="G17" s="33">
        <v>315.214</v>
      </c>
      <c r="H17" s="33">
        <v>300.455</v>
      </c>
      <c r="I17" s="33">
        <v>286.999</v>
      </c>
      <c r="J17" s="33">
        <v>274.598</v>
      </c>
      <c r="K17" s="33">
        <v>263.002</v>
      </c>
      <c r="L17" s="33">
        <v>252.4</v>
      </c>
      <c r="M17" s="33">
        <v>242.983</v>
      </c>
      <c r="N17" s="33">
        <v>232.319</v>
      </c>
      <c r="O17" s="33">
        <v>219.295</v>
      </c>
      <c r="P17" s="33">
        <v>204.966</v>
      </c>
      <c r="Q17" s="33">
        <v>191.658</v>
      </c>
      <c r="R17" s="33">
        <v>179.079</v>
      </c>
      <c r="S17" s="33">
        <v>167.195</v>
      </c>
      <c r="T17" s="33">
        <v>156.275</v>
      </c>
      <c r="U17" s="33">
        <v>146.382</v>
      </c>
      <c r="V17" s="33">
        <v>136.986</v>
      </c>
      <c r="W17" s="33">
        <v>127.806</v>
      </c>
      <c r="X17" s="33">
        <v>121.367</v>
      </c>
      <c r="Y17" s="33">
        <v>118.75</v>
      </c>
      <c r="Z17" s="33">
        <v>118.696</v>
      </c>
      <c r="AA17" s="33">
        <v>118.817</v>
      </c>
      <c r="AB17" s="33">
        <v>119.52</v>
      </c>
      <c r="AC17" s="33">
        <v>119.631</v>
      </c>
      <c r="AD17" s="33">
        <v>118.298</v>
      </c>
      <c r="AE17" s="33">
        <v>115.996</v>
      </c>
      <c r="AF17" s="33">
        <v>114.155</v>
      </c>
      <c r="AG17" s="33">
        <v>112.621</v>
      </c>
      <c r="AH17" s="33">
        <v>110.237</v>
      </c>
      <c r="AI17" s="33">
        <v>106.609</v>
      </c>
      <c r="AJ17" s="33">
        <v>102.183</v>
      </c>
      <c r="AK17" s="33">
        <v>97.807</v>
      </c>
      <c r="AL17" s="33">
        <v>93.325</v>
      </c>
      <c r="AM17" s="33">
        <v>89.184</v>
      </c>
      <c r="AN17" s="33">
        <v>85.706</v>
      </c>
      <c r="AO17" s="33">
        <v>82.693</v>
      </c>
      <c r="AP17" s="33">
        <v>79.612</v>
      </c>
      <c r="AQ17" s="33">
        <v>76.546</v>
      </c>
      <c r="AR17" s="33">
        <v>73.754</v>
      </c>
      <c r="AS17" s="33">
        <v>71.303</v>
      </c>
      <c r="AT17" s="33">
        <v>69.117</v>
      </c>
      <c r="AU17" s="33">
        <v>67.032</v>
      </c>
      <c r="AV17" s="33">
        <v>65.069</v>
      </c>
      <c r="AW17" s="33">
        <v>63.183</v>
      </c>
      <c r="AX17" s="33">
        <v>61.333</v>
      </c>
      <c r="AY17" s="33">
        <v>59.527</v>
      </c>
      <c r="AZ17" s="33">
        <v>57.807</v>
      </c>
      <c r="BA17" s="33">
        <v>56.146</v>
      </c>
      <c r="BB17" s="33">
        <v>54.548</v>
      </c>
      <c r="BC17" s="33">
        <v>53.008</v>
      </c>
      <c r="BD17" s="33">
        <v>51.505</v>
      </c>
      <c r="BE17" s="33">
        <v>50.017</v>
      </c>
      <c r="BF17" s="33">
        <v>48.554</v>
      </c>
      <c r="BG17" s="33">
        <v>47.015</v>
      </c>
      <c r="BH17" s="33">
        <v>45.351</v>
      </c>
      <c r="BI17" s="33">
        <v>43.6</v>
      </c>
      <c r="BJ17" s="33">
        <v>41.85</v>
      </c>
      <c r="BK17" s="33">
        <v>40.088</v>
      </c>
      <c r="BL17" s="33">
        <v>38.302</v>
      </c>
      <c r="BM17" s="33">
        <v>36.503</v>
      </c>
      <c r="BN17" s="33">
        <v>34.691</v>
      </c>
      <c r="BO17" s="33">
        <v>32.864</v>
      </c>
      <c r="BP17" s="33">
        <v>31.044</v>
      </c>
      <c r="BQ17" s="33">
        <v>29.162</v>
      </c>
      <c r="BR17" s="33">
        <v>27.182</v>
      </c>
      <c r="BS17" s="33">
        <v>25.154</v>
      </c>
      <c r="BT17" s="33">
        <v>23.153</v>
      </c>
      <c r="BU17" s="33">
        <v>21.167</v>
      </c>
      <c r="BV17" s="33">
        <v>19.267</v>
      </c>
      <c r="BW17" s="33">
        <v>17.501</v>
      </c>
      <c r="BX17" s="33">
        <v>15.842</v>
      </c>
      <c r="BY17" s="33">
        <v>14.224</v>
      </c>
      <c r="BZ17" s="33">
        <v>12.682</v>
      </c>
      <c r="CA17" s="33">
        <v>11.166</v>
      </c>
      <c r="CB17" s="33">
        <v>9.649</v>
      </c>
      <c r="CC17" s="33">
        <v>8.176</v>
      </c>
      <c r="CD17" s="33">
        <v>31.143</v>
      </c>
      <c r="CE17" s="34" t="s">
        <v>19</v>
      </c>
      <c r="CF17" s="34" t="s">
        <v>19</v>
      </c>
      <c r="CG17" s="34" t="s">
        <v>19</v>
      </c>
      <c r="CH17" s="34" t="s">
        <v>19</v>
      </c>
      <c r="CI17" s="34" t="s">
        <v>19</v>
      </c>
      <c r="CJ17" s="34" t="s">
        <v>19</v>
      </c>
      <c r="CK17" s="34" t="s">
        <v>19</v>
      </c>
      <c r="CL17" s="34" t="s">
        <v>19</v>
      </c>
      <c r="CM17" s="34" t="s">
        <v>19</v>
      </c>
      <c r="CN17" s="34" t="s">
        <v>19</v>
      </c>
      <c r="CO17" s="34" t="s">
        <v>19</v>
      </c>
      <c r="CP17" s="34" t="s">
        <v>19</v>
      </c>
      <c r="CQ17" s="34" t="s">
        <v>19</v>
      </c>
      <c r="CR17" s="34" t="s">
        <v>19</v>
      </c>
      <c r="CS17" s="34" t="s">
        <v>19</v>
      </c>
      <c r="CT17" s="34" t="s">
        <v>19</v>
      </c>
      <c r="CU17" s="34" t="s">
        <v>19</v>
      </c>
      <c r="CV17" s="34" t="s">
        <v>19</v>
      </c>
      <c r="CW17" s="34" t="s">
        <v>19</v>
      </c>
      <c r="CX17" s="34" t="s">
        <v>19</v>
      </c>
      <c r="CY17" s="12">
        <f t="shared" si="0"/>
        <v>9218.388000000003</v>
      </c>
      <c r="CZ17" s="12">
        <f t="shared" si="1"/>
        <v>5293.163999999999</v>
      </c>
      <c r="DA17" s="12">
        <f t="shared" si="2"/>
        <v>329.376</v>
      </c>
      <c r="DB17" s="14">
        <f t="shared" si="3"/>
        <v>57.419626945622134</v>
      </c>
      <c r="DC17" s="14">
        <f t="shared" si="4"/>
        <v>3.5730325085036547</v>
      </c>
      <c r="DD17" s="14">
        <f t="shared" si="5"/>
        <v>39.007340545874214</v>
      </c>
    </row>
    <row r="18" spans="1:108" ht="13.5">
      <c r="A18" s="9">
        <v>1965</v>
      </c>
      <c r="B18" s="33">
        <v>432.643</v>
      </c>
      <c r="C18" s="33">
        <v>406.158</v>
      </c>
      <c r="D18" s="33">
        <v>382.518</v>
      </c>
      <c r="E18" s="33">
        <v>361.446</v>
      </c>
      <c r="F18" s="33">
        <v>342.667</v>
      </c>
      <c r="G18" s="33">
        <v>325.901</v>
      </c>
      <c r="H18" s="33">
        <v>310.872</v>
      </c>
      <c r="I18" s="33">
        <v>297.302</v>
      </c>
      <c r="J18" s="33">
        <v>284.914</v>
      </c>
      <c r="K18" s="33">
        <v>273.432</v>
      </c>
      <c r="L18" s="33">
        <v>262.987</v>
      </c>
      <c r="M18" s="33">
        <v>253.711</v>
      </c>
      <c r="N18" s="33">
        <v>243.278</v>
      </c>
      <c r="O18" s="33">
        <v>230.595</v>
      </c>
      <c r="P18" s="33">
        <v>216.606</v>
      </c>
      <c r="Q18" s="33">
        <v>203.6</v>
      </c>
      <c r="R18" s="33">
        <v>191.397</v>
      </c>
      <c r="S18" s="33">
        <v>179.217</v>
      </c>
      <c r="T18" s="33">
        <v>166.992</v>
      </c>
      <c r="U18" s="33">
        <v>155.156</v>
      </c>
      <c r="V18" s="33">
        <v>143.911</v>
      </c>
      <c r="W18" s="33">
        <v>132.856</v>
      </c>
      <c r="X18" s="33">
        <v>124.789</v>
      </c>
      <c r="Y18" s="33">
        <v>121.01</v>
      </c>
      <c r="Z18" s="33">
        <v>120.152</v>
      </c>
      <c r="AA18" s="33">
        <v>119.435</v>
      </c>
      <c r="AB18" s="33">
        <v>119.275</v>
      </c>
      <c r="AC18" s="33">
        <v>118.98</v>
      </c>
      <c r="AD18" s="33">
        <v>117.882</v>
      </c>
      <c r="AE18" s="33">
        <v>116.235</v>
      </c>
      <c r="AF18" s="33">
        <v>115.07</v>
      </c>
      <c r="AG18" s="33">
        <v>114.307</v>
      </c>
      <c r="AH18" s="33">
        <v>112.537</v>
      </c>
      <c r="AI18" s="33">
        <v>109.2</v>
      </c>
      <c r="AJ18" s="33">
        <v>104.846</v>
      </c>
      <c r="AK18" s="33">
        <v>100.612</v>
      </c>
      <c r="AL18" s="33">
        <v>96.301</v>
      </c>
      <c r="AM18" s="33">
        <v>92.207</v>
      </c>
      <c r="AN18" s="33">
        <v>88.598</v>
      </c>
      <c r="AO18" s="33">
        <v>85.339</v>
      </c>
      <c r="AP18" s="33">
        <v>81.997</v>
      </c>
      <c r="AQ18" s="33">
        <v>78.635</v>
      </c>
      <c r="AR18" s="33">
        <v>75.589</v>
      </c>
      <c r="AS18" s="33">
        <v>72.972</v>
      </c>
      <c r="AT18" s="33">
        <v>70.677</v>
      </c>
      <c r="AU18" s="33">
        <v>68.461</v>
      </c>
      <c r="AV18" s="33">
        <v>66.365</v>
      </c>
      <c r="AW18" s="33">
        <v>64.355</v>
      </c>
      <c r="AX18" s="33">
        <v>62.388</v>
      </c>
      <c r="AY18" s="33">
        <v>60.48</v>
      </c>
      <c r="AZ18" s="33">
        <v>58.665</v>
      </c>
      <c r="BA18" s="33">
        <v>56.917</v>
      </c>
      <c r="BB18" s="33">
        <v>55.255</v>
      </c>
      <c r="BC18" s="33">
        <v>53.69</v>
      </c>
      <c r="BD18" s="33">
        <v>52.182</v>
      </c>
      <c r="BE18" s="33">
        <v>50.698</v>
      </c>
      <c r="BF18" s="33">
        <v>49.243</v>
      </c>
      <c r="BG18" s="33">
        <v>47.711</v>
      </c>
      <c r="BH18" s="33">
        <v>46.036</v>
      </c>
      <c r="BI18" s="33">
        <v>44.268</v>
      </c>
      <c r="BJ18" s="33">
        <v>42.507</v>
      </c>
      <c r="BK18" s="33">
        <v>40.729</v>
      </c>
      <c r="BL18" s="33">
        <v>38.944</v>
      </c>
      <c r="BM18" s="33">
        <v>37.159</v>
      </c>
      <c r="BN18" s="33">
        <v>35.367</v>
      </c>
      <c r="BO18" s="33">
        <v>33.559</v>
      </c>
      <c r="BP18" s="33">
        <v>31.761</v>
      </c>
      <c r="BQ18" s="33">
        <v>29.879</v>
      </c>
      <c r="BR18" s="33">
        <v>27.876</v>
      </c>
      <c r="BS18" s="33">
        <v>25.807</v>
      </c>
      <c r="BT18" s="33">
        <v>23.767</v>
      </c>
      <c r="BU18" s="33">
        <v>21.736</v>
      </c>
      <c r="BV18" s="33">
        <v>19.794</v>
      </c>
      <c r="BW18" s="33">
        <v>17.985</v>
      </c>
      <c r="BX18" s="33">
        <v>16.283</v>
      </c>
      <c r="BY18" s="33">
        <v>14.622</v>
      </c>
      <c r="BZ18" s="33">
        <v>13.035</v>
      </c>
      <c r="CA18" s="33">
        <v>11.477</v>
      </c>
      <c r="CB18" s="33">
        <v>9.932</v>
      </c>
      <c r="CC18" s="33">
        <v>8.433</v>
      </c>
      <c r="CD18" s="33">
        <v>32.278</v>
      </c>
      <c r="CE18" s="34" t="s">
        <v>19</v>
      </c>
      <c r="CF18" s="34" t="s">
        <v>19</v>
      </c>
      <c r="CG18" s="34" t="s">
        <v>19</v>
      </c>
      <c r="CH18" s="34" t="s">
        <v>19</v>
      </c>
      <c r="CI18" s="34" t="s">
        <v>19</v>
      </c>
      <c r="CJ18" s="34" t="s">
        <v>19</v>
      </c>
      <c r="CK18" s="34" t="s">
        <v>19</v>
      </c>
      <c r="CL18" s="34" t="s">
        <v>19</v>
      </c>
      <c r="CM18" s="34" t="s">
        <v>19</v>
      </c>
      <c r="CN18" s="34" t="s">
        <v>19</v>
      </c>
      <c r="CO18" s="34" t="s">
        <v>19</v>
      </c>
      <c r="CP18" s="34" t="s">
        <v>19</v>
      </c>
      <c r="CQ18" s="34" t="s">
        <v>19</v>
      </c>
      <c r="CR18" s="34" t="s">
        <v>19</v>
      </c>
      <c r="CS18" s="34" t="s">
        <v>19</v>
      </c>
      <c r="CT18" s="34" t="s">
        <v>19</v>
      </c>
      <c r="CU18" s="34" t="s">
        <v>19</v>
      </c>
      <c r="CV18" s="34" t="s">
        <v>19</v>
      </c>
      <c r="CW18" s="34" t="s">
        <v>19</v>
      </c>
      <c r="CX18" s="34" t="s">
        <v>19</v>
      </c>
      <c r="CY18" s="12">
        <f t="shared" si="0"/>
        <v>9524.448000000002</v>
      </c>
      <c r="CZ18" s="12">
        <f t="shared" si="1"/>
        <v>5521.392</v>
      </c>
      <c r="DA18" s="12">
        <f t="shared" si="2"/>
        <v>338.22400000000005</v>
      </c>
      <c r="DB18" s="14">
        <f t="shared" si="3"/>
        <v>57.970729642284766</v>
      </c>
      <c r="DC18" s="14">
        <f t="shared" si="4"/>
        <v>3.5511139333219095</v>
      </c>
      <c r="DD18" s="14">
        <f t="shared" si="5"/>
        <v>38.478156424393326</v>
      </c>
    </row>
    <row r="19" spans="1:108" ht="13.5">
      <c r="A19" s="9">
        <v>1966</v>
      </c>
      <c r="B19" s="33">
        <v>446.604</v>
      </c>
      <c r="C19" s="33">
        <v>419.67</v>
      </c>
      <c r="D19" s="33">
        <v>395.587</v>
      </c>
      <c r="E19" s="33">
        <v>374.086</v>
      </c>
      <c r="F19" s="33">
        <v>354.894</v>
      </c>
      <c r="G19" s="33">
        <v>337.74</v>
      </c>
      <c r="H19" s="33">
        <v>322.354</v>
      </c>
      <c r="I19" s="33">
        <v>308.462</v>
      </c>
      <c r="J19" s="33">
        <v>295.797</v>
      </c>
      <c r="K19" s="33">
        <v>284.084</v>
      </c>
      <c r="L19" s="33">
        <v>273.392</v>
      </c>
      <c r="M19" s="33">
        <v>263.788</v>
      </c>
      <c r="N19" s="33">
        <v>253.31</v>
      </c>
      <c r="O19" s="33">
        <v>241.004</v>
      </c>
      <c r="P19" s="33">
        <v>227.62</v>
      </c>
      <c r="Q19" s="33">
        <v>215.122</v>
      </c>
      <c r="R19" s="33">
        <v>203.45</v>
      </c>
      <c r="S19" s="33">
        <v>191.293</v>
      </c>
      <c r="T19" s="33">
        <v>178.303</v>
      </c>
      <c r="U19" s="33">
        <v>165.174</v>
      </c>
      <c r="V19" s="33">
        <v>152.709</v>
      </c>
      <c r="W19" s="33">
        <v>140.475</v>
      </c>
      <c r="X19" s="33">
        <v>131.059</v>
      </c>
      <c r="Y19" s="33">
        <v>125.737</v>
      </c>
      <c r="Z19" s="33">
        <v>123.277</v>
      </c>
      <c r="AA19" s="33">
        <v>120.984</v>
      </c>
      <c r="AB19" s="33">
        <v>119.184</v>
      </c>
      <c r="AC19" s="33">
        <v>117.899</v>
      </c>
      <c r="AD19" s="33">
        <v>116.799</v>
      </c>
      <c r="AE19" s="33">
        <v>115.806</v>
      </c>
      <c r="AF19" s="33">
        <v>115.261</v>
      </c>
      <c r="AG19" s="33">
        <v>115.194</v>
      </c>
      <c r="AH19" s="33">
        <v>114.064</v>
      </c>
      <c r="AI19" s="33">
        <v>111.168</v>
      </c>
      <c r="AJ19" s="33">
        <v>107.116</v>
      </c>
      <c r="AK19" s="33">
        <v>103.269</v>
      </c>
      <c r="AL19" s="33">
        <v>99.411</v>
      </c>
      <c r="AM19" s="33">
        <v>95.554</v>
      </c>
      <c r="AN19" s="33">
        <v>91.861</v>
      </c>
      <c r="AO19" s="33">
        <v>88.299</v>
      </c>
      <c r="AP19" s="33">
        <v>84.665</v>
      </c>
      <c r="AQ19" s="33">
        <v>80.974</v>
      </c>
      <c r="AR19" s="33">
        <v>77.636</v>
      </c>
      <c r="AS19" s="33">
        <v>74.826</v>
      </c>
      <c r="AT19" s="33">
        <v>72.397</v>
      </c>
      <c r="AU19" s="33">
        <v>70.017</v>
      </c>
      <c r="AV19" s="33">
        <v>67.737</v>
      </c>
      <c r="AW19" s="33">
        <v>65.575</v>
      </c>
      <c r="AX19" s="33">
        <v>63.496</v>
      </c>
      <c r="AY19" s="33">
        <v>61.504</v>
      </c>
      <c r="AZ19" s="33">
        <v>59.616</v>
      </c>
      <c r="BA19" s="33">
        <v>57.804</v>
      </c>
      <c r="BB19" s="33">
        <v>56.085</v>
      </c>
      <c r="BC19" s="33">
        <v>54.462</v>
      </c>
      <c r="BD19" s="33">
        <v>52.904</v>
      </c>
      <c r="BE19" s="33">
        <v>51.378</v>
      </c>
      <c r="BF19" s="33">
        <v>49.889</v>
      </c>
      <c r="BG19" s="33">
        <v>48.338</v>
      </c>
      <c r="BH19" s="33">
        <v>46.664</v>
      </c>
      <c r="BI19" s="33">
        <v>44.911</v>
      </c>
      <c r="BJ19" s="33">
        <v>43.166</v>
      </c>
      <c r="BK19" s="33">
        <v>41.411</v>
      </c>
      <c r="BL19" s="33">
        <v>39.638</v>
      </c>
      <c r="BM19" s="33">
        <v>37.852</v>
      </c>
      <c r="BN19" s="33">
        <v>36.048</v>
      </c>
      <c r="BO19" s="33">
        <v>34.232</v>
      </c>
      <c r="BP19" s="33">
        <v>32.42</v>
      </c>
      <c r="BQ19" s="33">
        <v>30.529</v>
      </c>
      <c r="BR19" s="33">
        <v>28.517</v>
      </c>
      <c r="BS19" s="33">
        <v>26.439</v>
      </c>
      <c r="BT19" s="33">
        <v>24.387</v>
      </c>
      <c r="BU19" s="33">
        <v>22.347</v>
      </c>
      <c r="BV19" s="33">
        <v>20.378</v>
      </c>
      <c r="BW19" s="33">
        <v>18.525</v>
      </c>
      <c r="BX19" s="33">
        <v>16.767</v>
      </c>
      <c r="BY19" s="33">
        <v>15.05</v>
      </c>
      <c r="BZ19" s="33">
        <v>13.403</v>
      </c>
      <c r="CA19" s="33">
        <v>11.794</v>
      </c>
      <c r="CB19" s="33">
        <v>10.213</v>
      </c>
      <c r="CC19" s="33">
        <v>8.687</v>
      </c>
      <c r="CD19" s="33">
        <v>33.438</v>
      </c>
      <c r="CE19" s="34" t="s">
        <v>19</v>
      </c>
      <c r="CF19" s="34" t="s">
        <v>19</v>
      </c>
      <c r="CG19" s="34" t="s">
        <v>19</v>
      </c>
      <c r="CH19" s="34" t="s">
        <v>19</v>
      </c>
      <c r="CI19" s="34" t="s">
        <v>19</v>
      </c>
      <c r="CJ19" s="34" t="s">
        <v>19</v>
      </c>
      <c r="CK19" s="34" t="s">
        <v>19</v>
      </c>
      <c r="CL19" s="34" t="s">
        <v>19</v>
      </c>
      <c r="CM19" s="34" t="s">
        <v>19</v>
      </c>
      <c r="CN19" s="34" t="s">
        <v>19</v>
      </c>
      <c r="CO19" s="34" t="s">
        <v>19</v>
      </c>
      <c r="CP19" s="34" t="s">
        <v>19</v>
      </c>
      <c r="CQ19" s="34" t="s">
        <v>19</v>
      </c>
      <c r="CR19" s="34" t="s">
        <v>19</v>
      </c>
      <c r="CS19" s="34" t="s">
        <v>19</v>
      </c>
      <c r="CT19" s="34" t="s">
        <v>19</v>
      </c>
      <c r="CU19" s="34" t="s">
        <v>19</v>
      </c>
      <c r="CV19" s="34" t="s">
        <v>19</v>
      </c>
      <c r="CW19" s="34" t="s">
        <v>19</v>
      </c>
      <c r="CX19" s="34" t="s">
        <v>19</v>
      </c>
      <c r="CY19" s="12">
        <f t="shared" si="0"/>
        <v>9842.979000000003</v>
      </c>
      <c r="CZ19" s="12">
        <f t="shared" si="1"/>
        <v>5751.7339999999995</v>
      </c>
      <c r="DA19" s="12">
        <f t="shared" si="2"/>
        <v>347.12600000000003</v>
      </c>
      <c r="DB19" s="14">
        <f t="shared" si="3"/>
        <v>58.43489049402623</v>
      </c>
      <c r="DC19" s="14">
        <f t="shared" si="4"/>
        <v>3.526635584613153</v>
      </c>
      <c r="DD19" s="14">
        <f t="shared" si="5"/>
        <v>38.03847392136062</v>
      </c>
    </row>
    <row r="20" spans="1:108" ht="13.5">
      <c r="A20" s="9">
        <v>1967</v>
      </c>
      <c r="B20" s="33">
        <v>459.535</v>
      </c>
      <c r="C20" s="33">
        <v>433.027</v>
      </c>
      <c r="D20" s="33">
        <v>409.121</v>
      </c>
      <c r="E20" s="33">
        <v>387.578</v>
      </c>
      <c r="F20" s="33">
        <v>368.168</v>
      </c>
      <c r="G20" s="33">
        <v>350.658</v>
      </c>
      <c r="H20" s="33">
        <v>334.81</v>
      </c>
      <c r="I20" s="33">
        <v>320.393</v>
      </c>
      <c r="J20" s="33">
        <v>307.175</v>
      </c>
      <c r="K20" s="33">
        <v>294.917</v>
      </c>
      <c r="L20" s="33">
        <v>283.617</v>
      </c>
      <c r="M20" s="33">
        <v>273.266</v>
      </c>
      <c r="N20" s="33">
        <v>262.496</v>
      </c>
      <c r="O20" s="33">
        <v>250.625</v>
      </c>
      <c r="P20" s="33">
        <v>238.096</v>
      </c>
      <c r="Q20" s="33">
        <v>226.318</v>
      </c>
      <c r="R20" s="33">
        <v>215.345</v>
      </c>
      <c r="S20" s="33">
        <v>203.51</v>
      </c>
      <c r="T20" s="33">
        <v>190.231</v>
      </c>
      <c r="U20" s="33">
        <v>176.36</v>
      </c>
      <c r="V20" s="33">
        <v>163.218</v>
      </c>
      <c r="W20" s="33">
        <v>150.403</v>
      </c>
      <c r="X20" s="33">
        <v>139.871</v>
      </c>
      <c r="Y20" s="33">
        <v>132.691</v>
      </c>
      <c r="Z20" s="33">
        <v>127.957</v>
      </c>
      <c r="AA20" s="33">
        <v>123.467</v>
      </c>
      <c r="AB20" s="33">
        <v>119.37</v>
      </c>
      <c r="AC20" s="33">
        <v>116.587</v>
      </c>
      <c r="AD20" s="33">
        <v>115.266</v>
      </c>
      <c r="AE20" s="33">
        <v>114.903</v>
      </c>
      <c r="AF20" s="33">
        <v>114.902</v>
      </c>
      <c r="AG20" s="33">
        <v>115.443</v>
      </c>
      <c r="AH20" s="33">
        <v>114.953</v>
      </c>
      <c r="AI20" s="33">
        <v>112.609</v>
      </c>
      <c r="AJ20" s="33">
        <v>109.043</v>
      </c>
      <c r="AK20" s="33">
        <v>105.778</v>
      </c>
      <c r="AL20" s="33">
        <v>102.6</v>
      </c>
      <c r="AM20" s="33">
        <v>99.141</v>
      </c>
      <c r="AN20" s="33">
        <v>95.401</v>
      </c>
      <c r="AO20" s="33">
        <v>91.506</v>
      </c>
      <c r="AP20" s="33">
        <v>87.557</v>
      </c>
      <c r="AQ20" s="33">
        <v>83.52</v>
      </c>
      <c r="AR20" s="33">
        <v>79.871</v>
      </c>
      <c r="AS20" s="33">
        <v>76.849</v>
      </c>
      <c r="AT20" s="33">
        <v>74.271</v>
      </c>
      <c r="AU20" s="33">
        <v>71.699</v>
      </c>
      <c r="AV20" s="33">
        <v>69.204</v>
      </c>
      <c r="AW20" s="33">
        <v>66.865</v>
      </c>
      <c r="AX20" s="33">
        <v>64.677</v>
      </c>
      <c r="AY20" s="33">
        <v>62.619</v>
      </c>
      <c r="AZ20" s="33">
        <v>60.667</v>
      </c>
      <c r="BA20" s="33">
        <v>58.807</v>
      </c>
      <c r="BB20" s="33">
        <v>57.029</v>
      </c>
      <c r="BC20" s="33">
        <v>55.326</v>
      </c>
      <c r="BD20" s="33">
        <v>53.677</v>
      </c>
      <c r="BE20" s="33">
        <v>52.073</v>
      </c>
      <c r="BF20" s="33">
        <v>50.511</v>
      </c>
      <c r="BG20" s="33">
        <v>48.917</v>
      </c>
      <c r="BH20" s="33">
        <v>47.253</v>
      </c>
      <c r="BI20" s="33">
        <v>45.537</v>
      </c>
      <c r="BJ20" s="33">
        <v>43.831</v>
      </c>
      <c r="BK20" s="33">
        <v>42.121</v>
      </c>
      <c r="BL20" s="33">
        <v>40.374</v>
      </c>
      <c r="BM20" s="33">
        <v>38.574</v>
      </c>
      <c r="BN20" s="33">
        <v>36.731</v>
      </c>
      <c r="BO20" s="33">
        <v>34.882</v>
      </c>
      <c r="BP20" s="33">
        <v>33.035</v>
      </c>
      <c r="BQ20" s="33">
        <v>31.121</v>
      </c>
      <c r="BR20" s="33">
        <v>29.115</v>
      </c>
      <c r="BS20" s="33">
        <v>27.057</v>
      </c>
      <c r="BT20" s="33">
        <v>25.017</v>
      </c>
      <c r="BU20" s="33">
        <v>22.992</v>
      </c>
      <c r="BV20" s="33">
        <v>21.015</v>
      </c>
      <c r="BW20" s="33">
        <v>19.116</v>
      </c>
      <c r="BX20" s="33">
        <v>17.285</v>
      </c>
      <c r="BY20" s="33">
        <v>15.502</v>
      </c>
      <c r="BZ20" s="33">
        <v>13.782</v>
      </c>
      <c r="CA20" s="33">
        <v>12.115</v>
      </c>
      <c r="CB20" s="33">
        <v>10.494</v>
      </c>
      <c r="CC20" s="33">
        <v>8.94</v>
      </c>
      <c r="CD20" s="33">
        <v>34.632</v>
      </c>
      <c r="CE20" s="34" t="s">
        <v>19</v>
      </c>
      <c r="CF20" s="34" t="s">
        <v>19</v>
      </c>
      <c r="CG20" s="34" t="s">
        <v>19</v>
      </c>
      <c r="CH20" s="34" t="s">
        <v>19</v>
      </c>
      <c r="CI20" s="34" t="s">
        <v>19</v>
      </c>
      <c r="CJ20" s="34" t="s">
        <v>19</v>
      </c>
      <c r="CK20" s="34" t="s">
        <v>19</v>
      </c>
      <c r="CL20" s="34" t="s">
        <v>19</v>
      </c>
      <c r="CM20" s="34" t="s">
        <v>19</v>
      </c>
      <c r="CN20" s="34" t="s">
        <v>19</v>
      </c>
      <c r="CO20" s="34" t="s">
        <v>19</v>
      </c>
      <c r="CP20" s="34" t="s">
        <v>19</v>
      </c>
      <c r="CQ20" s="34" t="s">
        <v>19</v>
      </c>
      <c r="CR20" s="34" t="s">
        <v>19</v>
      </c>
      <c r="CS20" s="34" t="s">
        <v>19</v>
      </c>
      <c r="CT20" s="34" t="s">
        <v>19</v>
      </c>
      <c r="CU20" s="34" t="s">
        <v>19</v>
      </c>
      <c r="CV20" s="34" t="s">
        <v>19</v>
      </c>
      <c r="CW20" s="34" t="s">
        <v>19</v>
      </c>
      <c r="CX20" s="34" t="s">
        <v>19</v>
      </c>
      <c r="CY20" s="12">
        <f t="shared" si="0"/>
        <v>10175.015000000001</v>
      </c>
      <c r="CZ20" s="12">
        <f t="shared" si="1"/>
        <v>5985.246</v>
      </c>
      <c r="DA20" s="12">
        <f t="shared" si="2"/>
        <v>356.1</v>
      </c>
      <c r="DB20" s="14">
        <f t="shared" si="3"/>
        <v>58.82296979414772</v>
      </c>
      <c r="DC20" s="14">
        <f t="shared" si="4"/>
        <v>3.499749140418958</v>
      </c>
      <c r="DD20" s="14">
        <f t="shared" si="5"/>
        <v>37.67728106543333</v>
      </c>
    </row>
    <row r="21" spans="1:108" ht="13.5">
      <c r="A21" s="9">
        <v>1968</v>
      </c>
      <c r="B21" s="33">
        <v>472.609</v>
      </c>
      <c r="C21" s="33">
        <v>446.879</v>
      </c>
      <c r="D21" s="33">
        <v>423.377</v>
      </c>
      <c r="E21" s="33">
        <v>401.918</v>
      </c>
      <c r="F21" s="33">
        <v>382.328</v>
      </c>
      <c r="G21" s="33">
        <v>364.417</v>
      </c>
      <c r="H21" s="33">
        <v>348.01</v>
      </c>
      <c r="I21" s="33">
        <v>332.923</v>
      </c>
      <c r="J21" s="33">
        <v>318.974</v>
      </c>
      <c r="K21" s="33">
        <v>305.983</v>
      </c>
      <c r="L21" s="33">
        <v>293.868</v>
      </c>
      <c r="M21" s="33">
        <v>282.546</v>
      </c>
      <c r="N21" s="33">
        <v>271.339</v>
      </c>
      <c r="O21" s="33">
        <v>259.857</v>
      </c>
      <c r="P21" s="33">
        <v>248.226</v>
      </c>
      <c r="Q21" s="33">
        <v>237.198</v>
      </c>
      <c r="R21" s="33">
        <v>226.925</v>
      </c>
      <c r="S21" s="33">
        <v>215.559</v>
      </c>
      <c r="T21" s="33">
        <v>202.355</v>
      </c>
      <c r="U21" s="33">
        <v>188.231</v>
      </c>
      <c r="V21" s="33">
        <v>174.872</v>
      </c>
      <c r="W21" s="33">
        <v>161.965</v>
      </c>
      <c r="X21" s="33">
        <v>150.588</v>
      </c>
      <c r="Y21" s="33">
        <v>141.459</v>
      </c>
      <c r="Z21" s="33">
        <v>134.132</v>
      </c>
      <c r="AA21" s="33">
        <v>127.153</v>
      </c>
      <c r="AB21" s="33">
        <v>120.459</v>
      </c>
      <c r="AC21" s="33">
        <v>115.88</v>
      </c>
      <c r="AD21" s="33">
        <v>114.072</v>
      </c>
      <c r="AE21" s="33">
        <v>114.103</v>
      </c>
      <c r="AF21" s="33">
        <v>114.396</v>
      </c>
      <c r="AG21" s="33">
        <v>115.265</v>
      </c>
      <c r="AH21" s="33">
        <v>115.254</v>
      </c>
      <c r="AI21" s="33">
        <v>113.476</v>
      </c>
      <c r="AJ21" s="33">
        <v>110.523</v>
      </c>
      <c r="AK21" s="33">
        <v>107.965</v>
      </c>
      <c r="AL21" s="33">
        <v>105.605</v>
      </c>
      <c r="AM21" s="33">
        <v>102.664</v>
      </c>
      <c r="AN21" s="33">
        <v>98.955</v>
      </c>
      <c r="AO21" s="33">
        <v>94.762</v>
      </c>
      <c r="AP21" s="33">
        <v>90.559</v>
      </c>
      <c r="AQ21" s="33">
        <v>86.246</v>
      </c>
      <c r="AR21" s="33">
        <v>82.327</v>
      </c>
      <c r="AS21" s="33">
        <v>79.094</v>
      </c>
      <c r="AT21" s="33">
        <v>76.344</v>
      </c>
      <c r="AU21" s="33">
        <v>73.557</v>
      </c>
      <c r="AV21" s="33">
        <v>70.812</v>
      </c>
      <c r="AW21" s="33">
        <v>68.276</v>
      </c>
      <c r="AX21" s="33">
        <v>65.97</v>
      </c>
      <c r="AY21" s="33">
        <v>63.848</v>
      </c>
      <c r="AZ21" s="33">
        <v>61.83</v>
      </c>
      <c r="BA21" s="33">
        <v>59.917</v>
      </c>
      <c r="BB21" s="33">
        <v>58.073</v>
      </c>
      <c r="BC21" s="33">
        <v>56.27</v>
      </c>
      <c r="BD21" s="33">
        <v>54.505</v>
      </c>
      <c r="BE21" s="33">
        <v>52.8</v>
      </c>
      <c r="BF21" s="33">
        <v>51.142</v>
      </c>
      <c r="BG21" s="33">
        <v>49.492</v>
      </c>
      <c r="BH21" s="33">
        <v>47.833</v>
      </c>
      <c r="BI21" s="33">
        <v>46.162</v>
      </c>
      <c r="BJ21" s="33">
        <v>44.5</v>
      </c>
      <c r="BK21" s="33">
        <v>42.845</v>
      </c>
      <c r="BL21" s="33">
        <v>41.126</v>
      </c>
      <c r="BM21" s="33">
        <v>39.304</v>
      </c>
      <c r="BN21" s="33">
        <v>37.411</v>
      </c>
      <c r="BO21" s="33">
        <v>35.518</v>
      </c>
      <c r="BP21" s="33">
        <v>33.623</v>
      </c>
      <c r="BQ21" s="33">
        <v>31.684</v>
      </c>
      <c r="BR21" s="33">
        <v>29.69</v>
      </c>
      <c r="BS21" s="33">
        <v>27.665</v>
      </c>
      <c r="BT21" s="33">
        <v>25.653</v>
      </c>
      <c r="BU21" s="33">
        <v>23.654</v>
      </c>
      <c r="BV21" s="33">
        <v>21.679</v>
      </c>
      <c r="BW21" s="33">
        <v>19.731</v>
      </c>
      <c r="BX21" s="33">
        <v>17.827</v>
      </c>
      <c r="BY21" s="33">
        <v>15.973</v>
      </c>
      <c r="BZ21" s="33">
        <v>14.18</v>
      </c>
      <c r="CA21" s="33">
        <v>12.452</v>
      </c>
      <c r="CB21" s="33">
        <v>10.785</v>
      </c>
      <c r="CC21" s="33">
        <v>9.203</v>
      </c>
      <c r="CD21" s="33">
        <v>35.868</v>
      </c>
      <c r="CE21" s="34" t="s">
        <v>19</v>
      </c>
      <c r="CF21" s="34" t="s">
        <v>19</v>
      </c>
      <c r="CG21" s="34" t="s">
        <v>19</v>
      </c>
      <c r="CH21" s="34" t="s">
        <v>19</v>
      </c>
      <c r="CI21" s="34" t="s">
        <v>19</v>
      </c>
      <c r="CJ21" s="34" t="s">
        <v>19</v>
      </c>
      <c r="CK21" s="34" t="s">
        <v>19</v>
      </c>
      <c r="CL21" s="34" t="s">
        <v>19</v>
      </c>
      <c r="CM21" s="34" t="s">
        <v>19</v>
      </c>
      <c r="CN21" s="34" t="s">
        <v>19</v>
      </c>
      <c r="CO21" s="34" t="s">
        <v>19</v>
      </c>
      <c r="CP21" s="34" t="s">
        <v>19</v>
      </c>
      <c r="CQ21" s="34" t="s">
        <v>19</v>
      </c>
      <c r="CR21" s="34" t="s">
        <v>19</v>
      </c>
      <c r="CS21" s="34" t="s">
        <v>19</v>
      </c>
      <c r="CT21" s="34" t="s">
        <v>19</v>
      </c>
      <c r="CU21" s="34" t="s">
        <v>19</v>
      </c>
      <c r="CV21" s="34" t="s">
        <v>19</v>
      </c>
      <c r="CW21" s="34" t="s">
        <v>19</v>
      </c>
      <c r="CX21" s="34" t="s">
        <v>19</v>
      </c>
      <c r="CY21" s="12">
        <f t="shared" si="0"/>
        <v>10522.497999999994</v>
      </c>
      <c r="CZ21" s="12">
        <f t="shared" si="1"/>
        <v>6223.521999999999</v>
      </c>
      <c r="DA21" s="12">
        <f t="shared" si="2"/>
        <v>365.185</v>
      </c>
      <c r="DB21" s="14">
        <f t="shared" si="3"/>
        <v>59.14491026750495</v>
      </c>
      <c r="DC21" s="14">
        <f t="shared" si="4"/>
        <v>3.470516221528388</v>
      </c>
      <c r="DD21" s="14">
        <f t="shared" si="5"/>
        <v>37.38457351096667</v>
      </c>
    </row>
    <row r="22" spans="1:108" ht="13.5">
      <c r="A22" s="9">
        <v>1969</v>
      </c>
      <c r="B22" s="33">
        <v>487.504</v>
      </c>
      <c r="C22" s="33">
        <v>462.13</v>
      </c>
      <c r="D22" s="33">
        <v>438.697</v>
      </c>
      <c r="E22" s="33">
        <v>417.063</v>
      </c>
      <c r="F22" s="33">
        <v>397.09</v>
      </c>
      <c r="G22" s="33">
        <v>378.642</v>
      </c>
      <c r="H22" s="33">
        <v>361.579</v>
      </c>
      <c r="I22" s="33">
        <v>345.762</v>
      </c>
      <c r="J22" s="33">
        <v>331.056</v>
      </c>
      <c r="K22" s="33">
        <v>317.317</v>
      </c>
      <c r="L22" s="33">
        <v>304.414</v>
      </c>
      <c r="M22" s="33">
        <v>292.204</v>
      </c>
      <c r="N22" s="33">
        <v>280.549</v>
      </c>
      <c r="O22" s="33">
        <v>269.303</v>
      </c>
      <c r="P22" s="33">
        <v>258.335</v>
      </c>
      <c r="Q22" s="33">
        <v>247.855</v>
      </c>
      <c r="R22" s="33">
        <v>238.071</v>
      </c>
      <c r="S22" s="33">
        <v>227.122</v>
      </c>
      <c r="T22" s="33">
        <v>214.183</v>
      </c>
      <c r="U22" s="33">
        <v>200.151</v>
      </c>
      <c r="V22" s="33">
        <v>186.885</v>
      </c>
      <c r="W22" s="33">
        <v>174.185</v>
      </c>
      <c r="X22" s="33">
        <v>162.237</v>
      </c>
      <c r="Y22" s="33">
        <v>151.382</v>
      </c>
      <c r="Z22" s="33">
        <v>141.63</v>
      </c>
      <c r="AA22" s="33">
        <v>132.336</v>
      </c>
      <c r="AB22" s="33">
        <v>123.245</v>
      </c>
      <c r="AC22" s="33">
        <v>116.864</v>
      </c>
      <c r="AD22" s="33">
        <v>114.254</v>
      </c>
      <c r="AE22" s="33">
        <v>114.176</v>
      </c>
      <c r="AF22" s="33">
        <v>114.279</v>
      </c>
      <c r="AG22" s="33">
        <v>114.965</v>
      </c>
      <c r="AH22" s="33">
        <v>115.065</v>
      </c>
      <c r="AI22" s="33">
        <v>113.733</v>
      </c>
      <c r="AJ22" s="33">
        <v>111.44</v>
      </c>
      <c r="AK22" s="33">
        <v>109.608</v>
      </c>
      <c r="AL22" s="33">
        <v>108.081</v>
      </c>
      <c r="AM22" s="33">
        <v>105.724</v>
      </c>
      <c r="AN22" s="33">
        <v>102.157</v>
      </c>
      <c r="AO22" s="33">
        <v>97.813</v>
      </c>
      <c r="AP22" s="33">
        <v>93.517</v>
      </c>
      <c r="AQ22" s="33">
        <v>89.109</v>
      </c>
      <c r="AR22" s="33">
        <v>85.046</v>
      </c>
      <c r="AS22" s="33">
        <v>81.632</v>
      </c>
      <c r="AT22" s="33">
        <v>78.674</v>
      </c>
      <c r="AU22" s="33">
        <v>75.648</v>
      </c>
      <c r="AV22" s="33">
        <v>72.631</v>
      </c>
      <c r="AW22" s="33">
        <v>69.869</v>
      </c>
      <c r="AX22" s="33">
        <v>67.426</v>
      </c>
      <c r="AY22" s="33">
        <v>65.225</v>
      </c>
      <c r="AZ22" s="33">
        <v>63.116</v>
      </c>
      <c r="BA22" s="33">
        <v>61.12</v>
      </c>
      <c r="BB22" s="33">
        <v>59.187</v>
      </c>
      <c r="BC22" s="33">
        <v>57.274</v>
      </c>
      <c r="BD22" s="33">
        <v>55.394</v>
      </c>
      <c r="BE22" s="33">
        <v>53.586</v>
      </c>
      <c r="BF22" s="33">
        <v>51.829</v>
      </c>
      <c r="BG22" s="33">
        <v>50.118</v>
      </c>
      <c r="BH22" s="33">
        <v>48.45</v>
      </c>
      <c r="BI22" s="33">
        <v>46.807</v>
      </c>
      <c r="BJ22" s="33">
        <v>45.173</v>
      </c>
      <c r="BK22" s="33">
        <v>43.556</v>
      </c>
      <c r="BL22" s="33">
        <v>41.855</v>
      </c>
      <c r="BM22" s="33">
        <v>40.014</v>
      </c>
      <c r="BN22" s="33">
        <v>38.077</v>
      </c>
      <c r="BO22" s="33">
        <v>36.149</v>
      </c>
      <c r="BP22" s="33">
        <v>34.215</v>
      </c>
      <c r="BQ22" s="33">
        <v>32.255</v>
      </c>
      <c r="BR22" s="33">
        <v>30.272</v>
      </c>
      <c r="BS22" s="33">
        <v>28.274</v>
      </c>
      <c r="BT22" s="33">
        <v>26.283</v>
      </c>
      <c r="BU22" s="33">
        <v>24.309</v>
      </c>
      <c r="BV22" s="33">
        <v>22.331</v>
      </c>
      <c r="BW22" s="33">
        <v>20.346</v>
      </c>
      <c r="BX22" s="33">
        <v>18.376</v>
      </c>
      <c r="BY22" s="33">
        <v>16.46</v>
      </c>
      <c r="BZ22" s="33">
        <v>14.605</v>
      </c>
      <c r="CA22" s="33">
        <v>12.818</v>
      </c>
      <c r="CB22" s="33">
        <v>11.106</v>
      </c>
      <c r="CC22" s="33">
        <v>9.485</v>
      </c>
      <c r="CD22" s="33">
        <v>37.15</v>
      </c>
      <c r="CE22" s="34" t="s">
        <v>19</v>
      </c>
      <c r="CF22" s="34" t="s">
        <v>19</v>
      </c>
      <c r="CG22" s="34" t="s">
        <v>19</v>
      </c>
      <c r="CH22" s="34" t="s">
        <v>19</v>
      </c>
      <c r="CI22" s="34" t="s">
        <v>19</v>
      </c>
      <c r="CJ22" s="34" t="s">
        <v>19</v>
      </c>
      <c r="CK22" s="34" t="s">
        <v>19</v>
      </c>
      <c r="CL22" s="34" t="s">
        <v>19</v>
      </c>
      <c r="CM22" s="34" t="s">
        <v>19</v>
      </c>
      <c r="CN22" s="34" t="s">
        <v>19</v>
      </c>
      <c r="CO22" s="34" t="s">
        <v>19</v>
      </c>
      <c r="CP22" s="34" t="s">
        <v>19</v>
      </c>
      <c r="CQ22" s="34" t="s">
        <v>19</v>
      </c>
      <c r="CR22" s="34" t="s">
        <v>19</v>
      </c>
      <c r="CS22" s="34" t="s">
        <v>19</v>
      </c>
      <c r="CT22" s="34" t="s">
        <v>19</v>
      </c>
      <c r="CU22" s="34" t="s">
        <v>19</v>
      </c>
      <c r="CV22" s="34" t="s">
        <v>19</v>
      </c>
      <c r="CW22" s="34" t="s">
        <v>19</v>
      </c>
      <c r="CX22" s="34" t="s">
        <v>19</v>
      </c>
      <c r="CY22" s="12">
        <f t="shared" si="0"/>
        <v>10887.852999999997</v>
      </c>
      <c r="CZ22" s="12">
        <f t="shared" si="1"/>
        <v>6469.027</v>
      </c>
      <c r="DA22" s="12">
        <f t="shared" si="2"/>
        <v>374.4339999999999</v>
      </c>
      <c r="DB22" s="14">
        <f t="shared" si="3"/>
        <v>59.41508394722083</v>
      </c>
      <c r="DC22" s="14">
        <f t="shared" si="4"/>
        <v>3.439006753673107</v>
      </c>
      <c r="DD22" s="14">
        <f t="shared" si="5"/>
        <v>37.145909299106066</v>
      </c>
    </row>
    <row r="23" spans="1:108" ht="13.5">
      <c r="A23" s="9">
        <v>1970</v>
      </c>
      <c r="B23" s="33">
        <v>505.344</v>
      </c>
      <c r="C23" s="33">
        <v>479.392</v>
      </c>
      <c r="D23" s="33">
        <v>455.31</v>
      </c>
      <c r="E23" s="33">
        <v>432.978</v>
      </c>
      <c r="F23" s="33">
        <v>412.276</v>
      </c>
      <c r="G23" s="33">
        <v>393.082</v>
      </c>
      <c r="H23" s="33">
        <v>375.277</v>
      </c>
      <c r="I23" s="33">
        <v>358.738</v>
      </c>
      <c r="J23" s="33">
        <v>343.345</v>
      </c>
      <c r="K23" s="33">
        <v>328.98</v>
      </c>
      <c r="L23" s="33">
        <v>315.471</v>
      </c>
      <c r="M23" s="33">
        <v>302.658</v>
      </c>
      <c r="N23" s="33">
        <v>290.644</v>
      </c>
      <c r="O23" s="33">
        <v>279.401</v>
      </c>
      <c r="P23" s="33">
        <v>268.674</v>
      </c>
      <c r="Q23" s="33">
        <v>258.383</v>
      </c>
      <c r="R23" s="33">
        <v>248.732</v>
      </c>
      <c r="S23" s="33">
        <v>237.996</v>
      </c>
      <c r="T23" s="33">
        <v>225.373</v>
      </c>
      <c r="U23" s="33">
        <v>211.657</v>
      </c>
      <c r="V23" s="33">
        <v>198.668</v>
      </c>
      <c r="W23" s="33">
        <v>186.315</v>
      </c>
      <c r="X23" s="33">
        <v>174.068</v>
      </c>
      <c r="Y23" s="33">
        <v>161.931</v>
      </c>
      <c r="Z23" s="33">
        <v>150.279</v>
      </c>
      <c r="AA23" s="33">
        <v>139.18</v>
      </c>
      <c r="AB23" s="33">
        <v>128.256</v>
      </c>
      <c r="AC23" s="33">
        <v>120.289</v>
      </c>
      <c r="AD23" s="33">
        <v>116.549</v>
      </c>
      <c r="AE23" s="33">
        <v>115.69</v>
      </c>
      <c r="AF23" s="33">
        <v>114.981</v>
      </c>
      <c r="AG23" s="33">
        <v>114.831</v>
      </c>
      <c r="AH23" s="33">
        <v>114.538</v>
      </c>
      <c r="AI23" s="33">
        <v>113.431</v>
      </c>
      <c r="AJ23" s="33">
        <v>111.77</v>
      </c>
      <c r="AK23" s="33">
        <v>110.589</v>
      </c>
      <c r="AL23" s="33">
        <v>109.808</v>
      </c>
      <c r="AM23" s="33">
        <v>108.042</v>
      </c>
      <c r="AN23" s="33">
        <v>104.751</v>
      </c>
      <c r="AO23" s="33">
        <v>100.47</v>
      </c>
      <c r="AP23" s="33">
        <v>96.304</v>
      </c>
      <c r="AQ23" s="33">
        <v>92.058</v>
      </c>
      <c r="AR23" s="33">
        <v>88.03</v>
      </c>
      <c r="AS23" s="33">
        <v>84.487</v>
      </c>
      <c r="AT23" s="33">
        <v>81.29</v>
      </c>
      <c r="AU23" s="33">
        <v>78.006</v>
      </c>
      <c r="AV23" s="33">
        <v>74.701</v>
      </c>
      <c r="AW23" s="33">
        <v>71.689</v>
      </c>
      <c r="AX23" s="33">
        <v>69.083</v>
      </c>
      <c r="AY23" s="33">
        <v>66.773</v>
      </c>
      <c r="AZ23" s="33">
        <v>64.536</v>
      </c>
      <c r="BA23" s="33">
        <v>62.409</v>
      </c>
      <c r="BB23" s="33">
        <v>60.353</v>
      </c>
      <c r="BC23" s="33">
        <v>58.329</v>
      </c>
      <c r="BD23" s="33">
        <v>56.348</v>
      </c>
      <c r="BE23" s="33">
        <v>54.45</v>
      </c>
      <c r="BF23" s="33">
        <v>52.609</v>
      </c>
      <c r="BG23" s="33">
        <v>50.836</v>
      </c>
      <c r="BH23" s="33">
        <v>49.14</v>
      </c>
      <c r="BI23" s="33">
        <v>47.487</v>
      </c>
      <c r="BJ23" s="33">
        <v>45.85</v>
      </c>
      <c r="BK23" s="33">
        <v>44.24</v>
      </c>
      <c r="BL23" s="33">
        <v>42.539</v>
      </c>
      <c r="BM23" s="33">
        <v>40.683</v>
      </c>
      <c r="BN23" s="33">
        <v>38.727</v>
      </c>
      <c r="BO23" s="33">
        <v>36.782</v>
      </c>
      <c r="BP23" s="33">
        <v>34.833</v>
      </c>
      <c r="BQ23" s="33">
        <v>32.863</v>
      </c>
      <c r="BR23" s="33">
        <v>30.883</v>
      </c>
      <c r="BS23" s="33">
        <v>28.892</v>
      </c>
      <c r="BT23" s="33">
        <v>26.906</v>
      </c>
      <c r="BU23" s="33">
        <v>24.939</v>
      </c>
      <c r="BV23" s="33">
        <v>22.951</v>
      </c>
      <c r="BW23" s="33">
        <v>20.934</v>
      </c>
      <c r="BX23" s="33">
        <v>18.919</v>
      </c>
      <c r="BY23" s="33">
        <v>16.96</v>
      </c>
      <c r="BZ23" s="33">
        <v>15.059</v>
      </c>
      <c r="CA23" s="33">
        <v>13.225</v>
      </c>
      <c r="CB23" s="33">
        <v>11.465</v>
      </c>
      <c r="CC23" s="33">
        <v>9.796</v>
      </c>
      <c r="CD23" s="33">
        <v>38.487</v>
      </c>
      <c r="CE23" s="34" t="s">
        <v>19</v>
      </c>
      <c r="CF23" s="34" t="s">
        <v>19</v>
      </c>
      <c r="CG23" s="34" t="s">
        <v>19</v>
      </c>
      <c r="CH23" s="34" t="s">
        <v>19</v>
      </c>
      <c r="CI23" s="34" t="s">
        <v>19</v>
      </c>
      <c r="CJ23" s="34" t="s">
        <v>19</v>
      </c>
      <c r="CK23" s="34" t="s">
        <v>19</v>
      </c>
      <c r="CL23" s="34" t="s">
        <v>19</v>
      </c>
      <c r="CM23" s="34" t="s">
        <v>19</v>
      </c>
      <c r="CN23" s="34" t="s">
        <v>19</v>
      </c>
      <c r="CO23" s="34" t="s">
        <v>19</v>
      </c>
      <c r="CP23" s="34" t="s">
        <v>19</v>
      </c>
      <c r="CQ23" s="34" t="s">
        <v>19</v>
      </c>
      <c r="CR23" s="34" t="s">
        <v>19</v>
      </c>
      <c r="CS23" s="34" t="s">
        <v>19</v>
      </c>
      <c r="CT23" s="34" t="s">
        <v>19</v>
      </c>
      <c r="CU23" s="34" t="s">
        <v>19</v>
      </c>
      <c r="CV23" s="34" t="s">
        <v>19</v>
      </c>
      <c r="CW23" s="34" t="s">
        <v>19</v>
      </c>
      <c r="CX23" s="34" t="s">
        <v>19</v>
      </c>
      <c r="CY23" s="12">
        <f t="shared" si="0"/>
        <v>11272.997999999998</v>
      </c>
      <c r="CZ23" s="12">
        <f t="shared" si="1"/>
        <v>6723.711</v>
      </c>
      <c r="DA23" s="12">
        <f t="shared" si="2"/>
        <v>383.894</v>
      </c>
      <c r="DB23" s="14">
        <f t="shared" si="3"/>
        <v>59.64439095970745</v>
      </c>
      <c r="DC23" s="14">
        <f t="shared" si="4"/>
        <v>3.405429505088177</v>
      </c>
      <c r="DD23" s="14">
        <f t="shared" si="5"/>
        <v>36.95017953520437</v>
      </c>
    </row>
    <row r="24" spans="1:108" ht="13.5">
      <c r="A24" s="9">
        <v>1971</v>
      </c>
      <c r="B24" s="33">
        <v>526.703</v>
      </c>
      <c r="C24" s="33">
        <v>498.975</v>
      </c>
      <c r="D24" s="33">
        <v>473.338</v>
      </c>
      <c r="E24" s="33">
        <v>449.658</v>
      </c>
      <c r="F24" s="33">
        <v>427.797</v>
      </c>
      <c r="G24" s="33">
        <v>407.617</v>
      </c>
      <c r="H24" s="33">
        <v>388.985</v>
      </c>
      <c r="I24" s="33">
        <v>371.758</v>
      </c>
      <c r="J24" s="33">
        <v>355.804</v>
      </c>
      <c r="K24" s="33">
        <v>340.986</v>
      </c>
      <c r="L24" s="33">
        <v>327.14</v>
      </c>
      <c r="M24" s="33">
        <v>314.105</v>
      </c>
      <c r="N24" s="33">
        <v>301.868</v>
      </c>
      <c r="O24" s="33">
        <v>290.339</v>
      </c>
      <c r="P24" s="33">
        <v>279.307</v>
      </c>
      <c r="Q24" s="33">
        <v>268.744</v>
      </c>
      <c r="R24" s="33">
        <v>258.762</v>
      </c>
      <c r="S24" s="33">
        <v>247.968</v>
      </c>
      <c r="T24" s="33">
        <v>235.702</v>
      </c>
      <c r="U24" s="33">
        <v>222.553</v>
      </c>
      <c r="V24" s="33">
        <v>210.047</v>
      </c>
      <c r="W24" s="33">
        <v>198.195</v>
      </c>
      <c r="X24" s="33">
        <v>185.958</v>
      </c>
      <c r="Y24" s="33">
        <v>173.064</v>
      </c>
      <c r="Z24" s="33">
        <v>160.138</v>
      </c>
      <c r="AA24" s="33">
        <v>147.84</v>
      </c>
      <c r="AB24" s="33">
        <v>135.759</v>
      </c>
      <c r="AC24" s="33">
        <v>126.467</v>
      </c>
      <c r="AD24" s="33">
        <v>121.226</v>
      </c>
      <c r="AE24" s="33">
        <v>118.812</v>
      </c>
      <c r="AF24" s="33">
        <v>116.573</v>
      </c>
      <c r="AG24" s="33">
        <v>114.831</v>
      </c>
      <c r="AH24" s="33">
        <v>113.576</v>
      </c>
      <c r="AI24" s="33">
        <v>112.467</v>
      </c>
      <c r="AJ24" s="33">
        <v>111.443</v>
      </c>
      <c r="AK24" s="33">
        <v>110.864</v>
      </c>
      <c r="AL24" s="33">
        <v>110.757</v>
      </c>
      <c r="AM24" s="33">
        <v>109.613</v>
      </c>
      <c r="AN24" s="33">
        <v>106.745</v>
      </c>
      <c r="AO24" s="33">
        <v>102.748</v>
      </c>
      <c r="AP24" s="33">
        <v>98.95</v>
      </c>
      <c r="AQ24" s="33">
        <v>95.135</v>
      </c>
      <c r="AR24" s="33">
        <v>91.331</v>
      </c>
      <c r="AS24" s="33">
        <v>87.702</v>
      </c>
      <c r="AT24" s="33">
        <v>84.209</v>
      </c>
      <c r="AU24" s="33">
        <v>80.638</v>
      </c>
      <c r="AV24" s="33">
        <v>77.011</v>
      </c>
      <c r="AW24" s="33">
        <v>73.713</v>
      </c>
      <c r="AX24" s="33">
        <v>70.917</v>
      </c>
      <c r="AY24" s="33">
        <v>68.476</v>
      </c>
      <c r="AZ24" s="33">
        <v>66.079</v>
      </c>
      <c r="BA24" s="33">
        <v>63.772</v>
      </c>
      <c r="BB24" s="33">
        <v>61.566</v>
      </c>
      <c r="BC24" s="33">
        <v>59.433</v>
      </c>
      <c r="BD24" s="33">
        <v>57.373</v>
      </c>
      <c r="BE24" s="33">
        <v>55.404</v>
      </c>
      <c r="BF24" s="33">
        <v>53.499</v>
      </c>
      <c r="BG24" s="33">
        <v>51.67</v>
      </c>
      <c r="BH24" s="33">
        <v>49.919</v>
      </c>
      <c r="BI24" s="33">
        <v>48.215</v>
      </c>
      <c r="BJ24" s="33">
        <v>46.537</v>
      </c>
      <c r="BK24" s="33">
        <v>44.892</v>
      </c>
      <c r="BL24" s="33">
        <v>43.168</v>
      </c>
      <c r="BM24" s="33">
        <v>41.309</v>
      </c>
      <c r="BN24" s="33">
        <v>39.358</v>
      </c>
      <c r="BO24" s="33">
        <v>37.422</v>
      </c>
      <c r="BP24" s="33">
        <v>35.485</v>
      </c>
      <c r="BQ24" s="33">
        <v>33.522</v>
      </c>
      <c r="BR24" s="33">
        <v>31.531</v>
      </c>
      <c r="BS24" s="33">
        <v>29.524</v>
      </c>
      <c r="BT24" s="33">
        <v>27.52</v>
      </c>
      <c r="BU24" s="33">
        <v>25.532</v>
      </c>
      <c r="BV24" s="33">
        <v>23.526</v>
      </c>
      <c r="BW24" s="33">
        <v>21.489</v>
      </c>
      <c r="BX24" s="33">
        <v>19.453</v>
      </c>
      <c r="BY24" s="33">
        <v>17.47</v>
      </c>
      <c r="BZ24" s="33">
        <v>15.548</v>
      </c>
      <c r="CA24" s="33">
        <v>13.68</v>
      </c>
      <c r="CB24" s="33">
        <v>11.869</v>
      </c>
      <c r="CC24" s="33">
        <v>10.141</v>
      </c>
      <c r="CD24" s="33">
        <v>39.878</v>
      </c>
      <c r="CE24" s="34" t="s">
        <v>19</v>
      </c>
      <c r="CF24" s="34" t="s">
        <v>19</v>
      </c>
      <c r="CG24" s="34" t="s">
        <v>19</v>
      </c>
      <c r="CH24" s="34" t="s">
        <v>19</v>
      </c>
      <c r="CI24" s="34" t="s">
        <v>19</v>
      </c>
      <c r="CJ24" s="34" t="s">
        <v>19</v>
      </c>
      <c r="CK24" s="34" t="s">
        <v>19</v>
      </c>
      <c r="CL24" s="34" t="s">
        <v>19</v>
      </c>
      <c r="CM24" s="34" t="s">
        <v>19</v>
      </c>
      <c r="CN24" s="34" t="s">
        <v>19</v>
      </c>
      <c r="CO24" s="34" t="s">
        <v>19</v>
      </c>
      <c r="CP24" s="34" t="s">
        <v>19</v>
      </c>
      <c r="CQ24" s="34" t="s">
        <v>19</v>
      </c>
      <c r="CR24" s="34" t="s">
        <v>19</v>
      </c>
      <c r="CS24" s="34" t="s">
        <v>19</v>
      </c>
      <c r="CT24" s="34" t="s">
        <v>19</v>
      </c>
      <c r="CU24" s="34" t="s">
        <v>19</v>
      </c>
      <c r="CV24" s="34" t="s">
        <v>19</v>
      </c>
      <c r="CW24" s="34" t="s">
        <v>19</v>
      </c>
      <c r="CX24" s="34" t="s">
        <v>19</v>
      </c>
      <c r="CY24" s="12">
        <f t="shared" si="0"/>
        <v>11679.098000000004</v>
      </c>
      <c r="CZ24" s="12">
        <f t="shared" si="1"/>
        <v>6988.1089999999995</v>
      </c>
      <c r="DA24" s="12">
        <f t="shared" si="2"/>
        <v>393.59000000000003</v>
      </c>
      <c r="DB24" s="14">
        <f t="shared" si="3"/>
        <v>59.83432110938702</v>
      </c>
      <c r="DC24" s="14">
        <f t="shared" si="4"/>
        <v>3.3700376518803075</v>
      </c>
      <c r="DD24" s="14">
        <f t="shared" si="5"/>
        <v>36.79564123873267</v>
      </c>
    </row>
    <row r="25" spans="1:108" ht="13.5">
      <c r="A25" s="9">
        <v>1972</v>
      </c>
      <c r="B25" s="33">
        <v>551.011</v>
      </c>
      <c r="C25" s="33">
        <v>520.572</v>
      </c>
      <c r="D25" s="33">
        <v>492.675</v>
      </c>
      <c r="E25" s="33">
        <v>467.138</v>
      </c>
      <c r="F25" s="33">
        <v>443.78</v>
      </c>
      <c r="G25" s="33">
        <v>422.425</v>
      </c>
      <c r="H25" s="33">
        <v>402.892</v>
      </c>
      <c r="I25" s="33">
        <v>384.998</v>
      </c>
      <c r="J25" s="33">
        <v>368.57</v>
      </c>
      <c r="K25" s="33">
        <v>353.42</v>
      </c>
      <c r="L25" s="33">
        <v>339.429</v>
      </c>
      <c r="M25" s="33">
        <v>326.471</v>
      </c>
      <c r="N25" s="33">
        <v>314.09</v>
      </c>
      <c r="O25" s="33">
        <v>302.001</v>
      </c>
      <c r="P25" s="33">
        <v>290.186</v>
      </c>
      <c r="Q25" s="33">
        <v>278.936</v>
      </c>
      <c r="R25" s="33">
        <v>268.213</v>
      </c>
      <c r="S25" s="33">
        <v>257.126</v>
      </c>
      <c r="T25" s="33">
        <v>245.266</v>
      </c>
      <c r="U25" s="33">
        <v>232.936</v>
      </c>
      <c r="V25" s="33">
        <v>221.117</v>
      </c>
      <c r="W25" s="33">
        <v>209.935</v>
      </c>
      <c r="X25" s="33">
        <v>197.997</v>
      </c>
      <c r="Y25" s="33">
        <v>184.804</v>
      </c>
      <c r="Z25" s="33">
        <v>171.141</v>
      </c>
      <c r="AA25" s="33">
        <v>158.164</v>
      </c>
      <c r="AB25" s="33">
        <v>145.5</v>
      </c>
      <c r="AC25" s="33">
        <v>135.115</v>
      </c>
      <c r="AD25" s="33">
        <v>128.061</v>
      </c>
      <c r="AE25" s="33">
        <v>123.44</v>
      </c>
      <c r="AF25" s="33">
        <v>119.065</v>
      </c>
      <c r="AG25" s="33">
        <v>115.09</v>
      </c>
      <c r="AH25" s="33">
        <v>112.382</v>
      </c>
      <c r="AI25" s="33">
        <v>111.06</v>
      </c>
      <c r="AJ25" s="33">
        <v>110.649</v>
      </c>
      <c r="AK25" s="33">
        <v>110.604</v>
      </c>
      <c r="AL25" s="33">
        <v>111.092</v>
      </c>
      <c r="AM25" s="33">
        <v>110.57</v>
      </c>
      <c r="AN25" s="33">
        <v>108.233</v>
      </c>
      <c r="AO25" s="33">
        <v>104.697</v>
      </c>
      <c r="AP25" s="33">
        <v>101.455</v>
      </c>
      <c r="AQ25" s="33">
        <v>98.292</v>
      </c>
      <c r="AR25" s="33">
        <v>94.867</v>
      </c>
      <c r="AS25" s="33">
        <v>91.19</v>
      </c>
      <c r="AT25" s="33">
        <v>87.367</v>
      </c>
      <c r="AU25" s="33">
        <v>83.489</v>
      </c>
      <c r="AV25" s="33">
        <v>79.522</v>
      </c>
      <c r="AW25" s="33">
        <v>75.92</v>
      </c>
      <c r="AX25" s="33">
        <v>72.915</v>
      </c>
      <c r="AY25" s="33">
        <v>70.329</v>
      </c>
      <c r="AZ25" s="33">
        <v>67.745</v>
      </c>
      <c r="BA25" s="33">
        <v>65.225</v>
      </c>
      <c r="BB25" s="33">
        <v>62.85</v>
      </c>
      <c r="BC25" s="33">
        <v>60.61</v>
      </c>
      <c r="BD25" s="33">
        <v>58.483</v>
      </c>
      <c r="BE25" s="33">
        <v>56.452</v>
      </c>
      <c r="BF25" s="33">
        <v>54.5</v>
      </c>
      <c r="BG25" s="33">
        <v>52.616</v>
      </c>
      <c r="BH25" s="33">
        <v>50.788</v>
      </c>
      <c r="BI25" s="33">
        <v>48.996</v>
      </c>
      <c r="BJ25" s="33">
        <v>47.245</v>
      </c>
      <c r="BK25" s="33">
        <v>45.527</v>
      </c>
      <c r="BL25" s="33">
        <v>43.763</v>
      </c>
      <c r="BM25" s="33">
        <v>41.903</v>
      </c>
      <c r="BN25" s="33">
        <v>39.981</v>
      </c>
      <c r="BO25" s="33">
        <v>38.071</v>
      </c>
      <c r="BP25" s="33">
        <v>36.167</v>
      </c>
      <c r="BQ25" s="33">
        <v>34.219</v>
      </c>
      <c r="BR25" s="33">
        <v>32.21</v>
      </c>
      <c r="BS25" s="33">
        <v>30.162</v>
      </c>
      <c r="BT25" s="33">
        <v>28.124</v>
      </c>
      <c r="BU25" s="33">
        <v>26.098</v>
      </c>
      <c r="BV25" s="33">
        <v>24.063</v>
      </c>
      <c r="BW25" s="33">
        <v>22.018</v>
      </c>
      <c r="BX25" s="33">
        <v>19.98</v>
      </c>
      <c r="BY25" s="33">
        <v>17.993</v>
      </c>
      <c r="BZ25" s="33">
        <v>16.067</v>
      </c>
      <c r="CA25" s="33">
        <v>14.176</v>
      </c>
      <c r="CB25" s="33">
        <v>12.313</v>
      </c>
      <c r="CC25" s="33">
        <v>10.513</v>
      </c>
      <c r="CD25" s="33">
        <v>41.321</v>
      </c>
      <c r="CE25" s="34" t="s">
        <v>19</v>
      </c>
      <c r="CF25" s="34" t="s">
        <v>19</v>
      </c>
      <c r="CG25" s="34" t="s">
        <v>19</v>
      </c>
      <c r="CH25" s="34" t="s">
        <v>19</v>
      </c>
      <c r="CI25" s="34" t="s">
        <v>19</v>
      </c>
      <c r="CJ25" s="34" t="s">
        <v>19</v>
      </c>
      <c r="CK25" s="34" t="s">
        <v>19</v>
      </c>
      <c r="CL25" s="34" t="s">
        <v>19</v>
      </c>
      <c r="CM25" s="34" t="s">
        <v>19</v>
      </c>
      <c r="CN25" s="34" t="s">
        <v>19</v>
      </c>
      <c r="CO25" s="34" t="s">
        <v>19</v>
      </c>
      <c r="CP25" s="34" t="s">
        <v>19</v>
      </c>
      <c r="CQ25" s="34" t="s">
        <v>19</v>
      </c>
      <c r="CR25" s="34" t="s">
        <v>19</v>
      </c>
      <c r="CS25" s="34" t="s">
        <v>19</v>
      </c>
      <c r="CT25" s="34" t="s">
        <v>19</v>
      </c>
      <c r="CU25" s="34" t="s">
        <v>19</v>
      </c>
      <c r="CV25" s="34" t="s">
        <v>19</v>
      </c>
      <c r="CW25" s="34" t="s">
        <v>19</v>
      </c>
      <c r="CX25" s="34" t="s">
        <v>19</v>
      </c>
      <c r="CY25" s="12">
        <f t="shared" si="0"/>
        <v>12106.376</v>
      </c>
      <c r="CZ25" s="12">
        <f t="shared" si="1"/>
        <v>7262.134999999998</v>
      </c>
      <c r="DA25" s="12">
        <f t="shared" si="2"/>
        <v>403.4949999999999</v>
      </c>
      <c r="DB25" s="14">
        <f t="shared" si="3"/>
        <v>59.98603545767948</v>
      </c>
      <c r="DC25" s="14">
        <f t="shared" si="4"/>
        <v>3.332913169060666</v>
      </c>
      <c r="DD25" s="14">
        <f t="shared" si="5"/>
        <v>36.681051373259855</v>
      </c>
    </row>
    <row r="26" spans="1:108" ht="13.5">
      <c r="A26" s="9">
        <v>1973</v>
      </c>
      <c r="B26" s="33">
        <v>576.861</v>
      </c>
      <c r="C26" s="33">
        <v>543.421</v>
      </c>
      <c r="D26" s="33">
        <v>513.037</v>
      </c>
      <c r="E26" s="33">
        <v>485.476</v>
      </c>
      <c r="F26" s="33">
        <v>460.512</v>
      </c>
      <c r="G26" s="33">
        <v>437.908</v>
      </c>
      <c r="H26" s="33">
        <v>417.434</v>
      </c>
      <c r="I26" s="33">
        <v>398.86</v>
      </c>
      <c r="J26" s="33">
        <v>381.955</v>
      </c>
      <c r="K26" s="33">
        <v>366.483</v>
      </c>
      <c r="L26" s="33">
        <v>352.375</v>
      </c>
      <c r="M26" s="33">
        <v>339.554</v>
      </c>
      <c r="N26" s="33">
        <v>327.005</v>
      </c>
      <c r="O26" s="33">
        <v>314.182</v>
      </c>
      <c r="P26" s="33">
        <v>301.326</v>
      </c>
      <c r="Q26" s="33">
        <v>289.163</v>
      </c>
      <c r="R26" s="33">
        <v>277.484</v>
      </c>
      <c r="S26" s="33">
        <v>265.955</v>
      </c>
      <c r="T26" s="33">
        <v>254.464</v>
      </c>
      <c r="U26" s="33">
        <v>242.993</v>
      </c>
      <c r="V26" s="33">
        <v>231.891</v>
      </c>
      <c r="W26" s="33">
        <v>221.384</v>
      </c>
      <c r="X26" s="33">
        <v>209.89</v>
      </c>
      <c r="Y26" s="33">
        <v>196.754</v>
      </c>
      <c r="Z26" s="33">
        <v>182.823</v>
      </c>
      <c r="AA26" s="33">
        <v>169.617</v>
      </c>
      <c r="AB26" s="33">
        <v>156.843</v>
      </c>
      <c r="AC26" s="33">
        <v>145.624</v>
      </c>
      <c r="AD26" s="33">
        <v>136.668</v>
      </c>
      <c r="AE26" s="33">
        <v>129.524</v>
      </c>
      <c r="AF26" s="33">
        <v>122.73</v>
      </c>
      <c r="AG26" s="33">
        <v>116.229</v>
      </c>
      <c r="AH26" s="33">
        <v>111.777</v>
      </c>
      <c r="AI26" s="33">
        <v>109.985</v>
      </c>
      <c r="AJ26" s="33">
        <v>109.961</v>
      </c>
      <c r="AK26" s="33">
        <v>110.206</v>
      </c>
      <c r="AL26" s="33">
        <v>111.019</v>
      </c>
      <c r="AM26" s="33">
        <v>110.964</v>
      </c>
      <c r="AN26" s="33">
        <v>109.17</v>
      </c>
      <c r="AO26" s="33">
        <v>106.221</v>
      </c>
      <c r="AP26" s="33">
        <v>103.657</v>
      </c>
      <c r="AQ26" s="33">
        <v>101.277</v>
      </c>
      <c r="AR26" s="33">
        <v>98.35</v>
      </c>
      <c r="AS26" s="33">
        <v>94.694</v>
      </c>
      <c r="AT26" s="33">
        <v>90.579</v>
      </c>
      <c r="AU26" s="33">
        <v>86.451</v>
      </c>
      <c r="AV26" s="33">
        <v>82.211</v>
      </c>
      <c r="AW26" s="33">
        <v>78.343</v>
      </c>
      <c r="AX26" s="33">
        <v>75.132</v>
      </c>
      <c r="AY26" s="33">
        <v>72.376</v>
      </c>
      <c r="AZ26" s="33">
        <v>69.578</v>
      </c>
      <c r="BA26" s="33">
        <v>66.82</v>
      </c>
      <c r="BB26" s="33">
        <v>64.25</v>
      </c>
      <c r="BC26" s="33">
        <v>61.893</v>
      </c>
      <c r="BD26" s="33">
        <v>59.707</v>
      </c>
      <c r="BE26" s="33">
        <v>57.61</v>
      </c>
      <c r="BF26" s="33">
        <v>55.605</v>
      </c>
      <c r="BG26" s="33">
        <v>53.656</v>
      </c>
      <c r="BH26" s="33">
        <v>51.731</v>
      </c>
      <c r="BI26" s="33">
        <v>49.834</v>
      </c>
      <c r="BJ26" s="33">
        <v>47.986</v>
      </c>
      <c r="BK26" s="33">
        <v>46.178</v>
      </c>
      <c r="BL26" s="33">
        <v>44.358</v>
      </c>
      <c r="BM26" s="33">
        <v>42.497</v>
      </c>
      <c r="BN26" s="33">
        <v>40.606</v>
      </c>
      <c r="BO26" s="33">
        <v>38.727</v>
      </c>
      <c r="BP26" s="33">
        <v>36.864</v>
      </c>
      <c r="BQ26" s="33">
        <v>34.932</v>
      </c>
      <c r="BR26" s="33">
        <v>32.9</v>
      </c>
      <c r="BS26" s="33">
        <v>30.802</v>
      </c>
      <c r="BT26" s="33">
        <v>28.721</v>
      </c>
      <c r="BU26" s="33">
        <v>26.649</v>
      </c>
      <c r="BV26" s="33">
        <v>24.584</v>
      </c>
      <c r="BW26" s="33">
        <v>22.532</v>
      </c>
      <c r="BX26" s="33">
        <v>20.505</v>
      </c>
      <c r="BY26" s="33">
        <v>18.521</v>
      </c>
      <c r="BZ26" s="33">
        <v>16.603</v>
      </c>
      <c r="CA26" s="33">
        <v>14.696</v>
      </c>
      <c r="CB26" s="33">
        <v>12.78</v>
      </c>
      <c r="CC26" s="33">
        <v>10.904</v>
      </c>
      <c r="CD26" s="33">
        <v>42.833</v>
      </c>
      <c r="CE26" s="34" t="s">
        <v>19</v>
      </c>
      <c r="CF26" s="34" t="s">
        <v>19</v>
      </c>
      <c r="CG26" s="34" t="s">
        <v>19</v>
      </c>
      <c r="CH26" s="34" t="s">
        <v>19</v>
      </c>
      <c r="CI26" s="34" t="s">
        <v>19</v>
      </c>
      <c r="CJ26" s="34" t="s">
        <v>19</v>
      </c>
      <c r="CK26" s="34" t="s">
        <v>19</v>
      </c>
      <c r="CL26" s="34" t="s">
        <v>19</v>
      </c>
      <c r="CM26" s="34" t="s">
        <v>19</v>
      </c>
      <c r="CN26" s="34" t="s">
        <v>19</v>
      </c>
      <c r="CO26" s="34" t="s">
        <v>19</v>
      </c>
      <c r="CP26" s="34" t="s">
        <v>19</v>
      </c>
      <c r="CQ26" s="34" t="s">
        <v>19</v>
      </c>
      <c r="CR26" s="34" t="s">
        <v>19</v>
      </c>
      <c r="CS26" s="34" t="s">
        <v>19</v>
      </c>
      <c r="CT26" s="34" t="s">
        <v>19</v>
      </c>
      <c r="CU26" s="34" t="s">
        <v>19</v>
      </c>
      <c r="CV26" s="34" t="s">
        <v>19</v>
      </c>
      <c r="CW26" s="34" t="s">
        <v>19</v>
      </c>
      <c r="CX26" s="34" t="s">
        <v>19</v>
      </c>
      <c r="CY26" s="12">
        <f t="shared" si="0"/>
        <v>12554.66</v>
      </c>
      <c r="CZ26" s="12">
        <f t="shared" si="1"/>
        <v>7546.448000000002</v>
      </c>
      <c r="DA26" s="12">
        <f t="shared" si="2"/>
        <v>413.553</v>
      </c>
      <c r="DB26" s="14">
        <f t="shared" si="3"/>
        <v>60.108740499543615</v>
      </c>
      <c r="DC26" s="14">
        <f t="shared" si="4"/>
        <v>3.294019909738695</v>
      </c>
      <c r="DD26" s="14">
        <f t="shared" si="5"/>
        <v>36.59723959071769</v>
      </c>
    </row>
    <row r="27" spans="1:108" ht="13.5">
      <c r="A27" s="9">
        <v>1974</v>
      </c>
      <c r="B27" s="33">
        <v>602.245</v>
      </c>
      <c r="C27" s="33">
        <v>566.42</v>
      </c>
      <c r="D27" s="33">
        <v>534.011</v>
      </c>
      <c r="E27" s="33">
        <v>504.753</v>
      </c>
      <c r="F27" s="33">
        <v>478.376</v>
      </c>
      <c r="G27" s="33">
        <v>454.618</v>
      </c>
      <c r="H27" s="33">
        <v>433.21</v>
      </c>
      <c r="I27" s="33">
        <v>413.887</v>
      </c>
      <c r="J27" s="33">
        <v>396.381</v>
      </c>
      <c r="K27" s="33">
        <v>380.423</v>
      </c>
      <c r="L27" s="33">
        <v>365.987</v>
      </c>
      <c r="M27" s="33">
        <v>353.033</v>
      </c>
      <c r="N27" s="33">
        <v>340.131</v>
      </c>
      <c r="O27" s="33">
        <v>326.547</v>
      </c>
      <c r="P27" s="33">
        <v>312.716</v>
      </c>
      <c r="Q27" s="33">
        <v>299.693</v>
      </c>
      <c r="R27" s="33">
        <v>287.135</v>
      </c>
      <c r="S27" s="33">
        <v>275.158</v>
      </c>
      <c r="T27" s="33">
        <v>263.885</v>
      </c>
      <c r="U27" s="33">
        <v>253.048</v>
      </c>
      <c r="V27" s="33">
        <v>242.47</v>
      </c>
      <c r="W27" s="33">
        <v>232.432</v>
      </c>
      <c r="X27" s="33">
        <v>221.333</v>
      </c>
      <c r="Y27" s="33">
        <v>208.439</v>
      </c>
      <c r="Z27" s="33">
        <v>194.58</v>
      </c>
      <c r="AA27" s="33">
        <v>181.446</v>
      </c>
      <c r="AB27" s="33">
        <v>168.857</v>
      </c>
      <c r="AC27" s="33">
        <v>157.071</v>
      </c>
      <c r="AD27" s="33">
        <v>146.428</v>
      </c>
      <c r="AE27" s="33">
        <v>136.923</v>
      </c>
      <c r="AF27" s="33">
        <v>127.871</v>
      </c>
      <c r="AG27" s="33">
        <v>119.041</v>
      </c>
      <c r="AH27" s="33">
        <v>112.832</v>
      </c>
      <c r="AI27" s="33">
        <v>110.262</v>
      </c>
      <c r="AJ27" s="33">
        <v>110.137</v>
      </c>
      <c r="AK27" s="33">
        <v>110.199</v>
      </c>
      <c r="AL27" s="33">
        <v>110.839</v>
      </c>
      <c r="AM27" s="33">
        <v>110.892</v>
      </c>
      <c r="AN27" s="33">
        <v>109.525</v>
      </c>
      <c r="AO27" s="33">
        <v>107.21</v>
      </c>
      <c r="AP27" s="33">
        <v>105.34</v>
      </c>
      <c r="AQ27" s="33">
        <v>103.765</v>
      </c>
      <c r="AR27" s="33">
        <v>101.396</v>
      </c>
      <c r="AS27" s="33">
        <v>97.872</v>
      </c>
      <c r="AT27" s="33">
        <v>93.606</v>
      </c>
      <c r="AU27" s="33">
        <v>89.378</v>
      </c>
      <c r="AV27" s="33">
        <v>85.042</v>
      </c>
      <c r="AW27" s="33">
        <v>81.028</v>
      </c>
      <c r="AX27" s="33">
        <v>77.637</v>
      </c>
      <c r="AY27" s="33">
        <v>74.678</v>
      </c>
      <c r="AZ27" s="33">
        <v>71.646</v>
      </c>
      <c r="BA27" s="33">
        <v>68.618</v>
      </c>
      <c r="BB27" s="33">
        <v>65.827</v>
      </c>
      <c r="BC27" s="33">
        <v>63.337</v>
      </c>
      <c r="BD27" s="33">
        <v>61.071</v>
      </c>
      <c r="BE27" s="33">
        <v>58.886</v>
      </c>
      <c r="BF27" s="33">
        <v>56.799</v>
      </c>
      <c r="BG27" s="33">
        <v>54.763</v>
      </c>
      <c r="BH27" s="33">
        <v>52.735</v>
      </c>
      <c r="BI27" s="33">
        <v>50.729</v>
      </c>
      <c r="BJ27" s="33">
        <v>48.784</v>
      </c>
      <c r="BK27" s="33">
        <v>46.883</v>
      </c>
      <c r="BL27" s="33">
        <v>45.001</v>
      </c>
      <c r="BM27" s="33">
        <v>43.127</v>
      </c>
      <c r="BN27" s="33">
        <v>41.251</v>
      </c>
      <c r="BO27" s="33">
        <v>39.389</v>
      </c>
      <c r="BP27" s="33">
        <v>37.553</v>
      </c>
      <c r="BQ27" s="33">
        <v>35.629</v>
      </c>
      <c r="BR27" s="33">
        <v>33.574</v>
      </c>
      <c r="BS27" s="33">
        <v>31.435</v>
      </c>
      <c r="BT27" s="33">
        <v>29.316</v>
      </c>
      <c r="BU27" s="33">
        <v>27.204</v>
      </c>
      <c r="BV27" s="33">
        <v>25.112</v>
      </c>
      <c r="BW27" s="33">
        <v>23.055</v>
      </c>
      <c r="BX27" s="33">
        <v>21.033</v>
      </c>
      <c r="BY27" s="33">
        <v>19.052</v>
      </c>
      <c r="BZ27" s="33">
        <v>17.136</v>
      </c>
      <c r="CA27" s="33">
        <v>15.212</v>
      </c>
      <c r="CB27" s="33">
        <v>13.246</v>
      </c>
      <c r="CC27" s="33">
        <v>11.301</v>
      </c>
      <c r="CD27" s="33">
        <v>44.427</v>
      </c>
      <c r="CE27" s="34" t="s">
        <v>19</v>
      </c>
      <c r="CF27" s="34" t="s">
        <v>19</v>
      </c>
      <c r="CG27" s="34" t="s">
        <v>19</v>
      </c>
      <c r="CH27" s="34" t="s">
        <v>19</v>
      </c>
      <c r="CI27" s="34" t="s">
        <v>19</v>
      </c>
      <c r="CJ27" s="34" t="s">
        <v>19</v>
      </c>
      <c r="CK27" s="34" t="s">
        <v>19</v>
      </c>
      <c r="CL27" s="34" t="s">
        <v>19</v>
      </c>
      <c r="CM27" s="34" t="s">
        <v>19</v>
      </c>
      <c r="CN27" s="34" t="s">
        <v>19</v>
      </c>
      <c r="CO27" s="34" t="s">
        <v>19</v>
      </c>
      <c r="CP27" s="34" t="s">
        <v>19</v>
      </c>
      <c r="CQ27" s="34" t="s">
        <v>19</v>
      </c>
      <c r="CR27" s="34" t="s">
        <v>19</v>
      </c>
      <c r="CS27" s="34" t="s">
        <v>19</v>
      </c>
      <c r="CT27" s="34" t="s">
        <v>19</v>
      </c>
      <c r="CU27" s="34" t="s">
        <v>19</v>
      </c>
      <c r="CV27" s="34" t="s">
        <v>19</v>
      </c>
      <c r="CW27" s="34" t="s">
        <v>19</v>
      </c>
      <c r="CX27" s="34" t="s">
        <v>19</v>
      </c>
      <c r="CY27" s="12">
        <f t="shared" si="0"/>
        <v>13023.317000000003</v>
      </c>
      <c r="CZ27" s="12">
        <f t="shared" si="1"/>
        <v>7841.657000000002</v>
      </c>
      <c r="DA27" s="12">
        <f t="shared" si="2"/>
        <v>423.67400000000004</v>
      </c>
      <c r="DB27" s="14">
        <f t="shared" si="3"/>
        <v>60.212440501909</v>
      </c>
      <c r="DC27" s="14">
        <f t="shared" si="4"/>
        <v>3.253195787217649</v>
      </c>
      <c r="DD27" s="14">
        <f t="shared" si="5"/>
        <v>36.53436371087335</v>
      </c>
    </row>
    <row r="28" spans="1:108" ht="13.5">
      <c r="A28" s="9">
        <v>1975</v>
      </c>
      <c r="B28" s="33">
        <v>625.771</v>
      </c>
      <c r="C28" s="33">
        <v>588.799</v>
      </c>
      <c r="D28" s="33">
        <v>555.298</v>
      </c>
      <c r="E28" s="33">
        <v>524.997</v>
      </c>
      <c r="F28" s="33">
        <v>497.627</v>
      </c>
      <c r="G28" s="33">
        <v>472.925</v>
      </c>
      <c r="H28" s="33">
        <v>450.62</v>
      </c>
      <c r="I28" s="33">
        <v>430.446</v>
      </c>
      <c r="J28" s="33">
        <v>412.133</v>
      </c>
      <c r="K28" s="33">
        <v>395.416</v>
      </c>
      <c r="L28" s="33">
        <v>380.279</v>
      </c>
      <c r="M28" s="33">
        <v>366.701</v>
      </c>
      <c r="N28" s="33">
        <v>353.164</v>
      </c>
      <c r="O28" s="33">
        <v>338.895</v>
      </c>
      <c r="P28" s="33">
        <v>324.38</v>
      </c>
      <c r="Q28" s="33">
        <v>310.738</v>
      </c>
      <c r="R28" s="33">
        <v>297.578</v>
      </c>
      <c r="S28" s="33">
        <v>285.244</v>
      </c>
      <c r="T28" s="33">
        <v>273.962</v>
      </c>
      <c r="U28" s="33">
        <v>263.351</v>
      </c>
      <c r="V28" s="33">
        <v>252.95</v>
      </c>
      <c r="W28" s="33">
        <v>243.033</v>
      </c>
      <c r="X28" s="33">
        <v>232.134</v>
      </c>
      <c r="Y28" s="33">
        <v>219.535</v>
      </c>
      <c r="Z28" s="33">
        <v>205.967</v>
      </c>
      <c r="AA28" s="33">
        <v>193.091</v>
      </c>
      <c r="AB28" s="33">
        <v>180.829</v>
      </c>
      <c r="AC28" s="33">
        <v>168.736</v>
      </c>
      <c r="AD28" s="33">
        <v>156.842</v>
      </c>
      <c r="AE28" s="33">
        <v>145.481</v>
      </c>
      <c r="AF28" s="33">
        <v>134.665</v>
      </c>
      <c r="AG28" s="33">
        <v>124.044</v>
      </c>
      <c r="AH28" s="33">
        <v>116.289</v>
      </c>
      <c r="AI28" s="33">
        <v>112.618</v>
      </c>
      <c r="AJ28" s="33">
        <v>111.734</v>
      </c>
      <c r="AK28" s="33">
        <v>111.005</v>
      </c>
      <c r="AL28" s="33">
        <v>110.833</v>
      </c>
      <c r="AM28" s="33">
        <v>110.502</v>
      </c>
      <c r="AN28" s="33">
        <v>109.351</v>
      </c>
      <c r="AO28" s="33">
        <v>107.642</v>
      </c>
      <c r="AP28" s="33">
        <v>106.4</v>
      </c>
      <c r="AQ28" s="33">
        <v>105.542</v>
      </c>
      <c r="AR28" s="33">
        <v>103.741</v>
      </c>
      <c r="AS28" s="33">
        <v>100.477</v>
      </c>
      <c r="AT28" s="33">
        <v>96.264</v>
      </c>
      <c r="AU28" s="33">
        <v>92.154</v>
      </c>
      <c r="AV28" s="33">
        <v>87.965</v>
      </c>
      <c r="AW28" s="33">
        <v>83.979</v>
      </c>
      <c r="AX28" s="33">
        <v>80.457</v>
      </c>
      <c r="AY28" s="33">
        <v>77.259</v>
      </c>
      <c r="AZ28" s="33">
        <v>73.975</v>
      </c>
      <c r="BA28" s="33">
        <v>70.661</v>
      </c>
      <c r="BB28" s="33">
        <v>67.627</v>
      </c>
      <c r="BC28" s="33">
        <v>64.975</v>
      </c>
      <c r="BD28" s="33">
        <v>62.604</v>
      </c>
      <c r="BE28" s="33">
        <v>60.294</v>
      </c>
      <c r="BF28" s="33">
        <v>58.077</v>
      </c>
      <c r="BG28" s="33">
        <v>55.922</v>
      </c>
      <c r="BH28" s="33">
        <v>53.786</v>
      </c>
      <c r="BI28" s="33">
        <v>51.683</v>
      </c>
      <c r="BJ28" s="33">
        <v>49.653</v>
      </c>
      <c r="BK28" s="33">
        <v>47.672</v>
      </c>
      <c r="BL28" s="33">
        <v>45.732</v>
      </c>
      <c r="BM28" s="33">
        <v>43.822</v>
      </c>
      <c r="BN28" s="33">
        <v>41.932</v>
      </c>
      <c r="BO28" s="33">
        <v>40.06</v>
      </c>
      <c r="BP28" s="33">
        <v>38.22</v>
      </c>
      <c r="BQ28" s="33">
        <v>36.29</v>
      </c>
      <c r="BR28" s="33">
        <v>34.216</v>
      </c>
      <c r="BS28" s="33">
        <v>32.051</v>
      </c>
      <c r="BT28" s="33">
        <v>29.91</v>
      </c>
      <c r="BU28" s="33">
        <v>27.778</v>
      </c>
      <c r="BV28" s="33">
        <v>25.668</v>
      </c>
      <c r="BW28" s="33">
        <v>23.6</v>
      </c>
      <c r="BX28" s="33">
        <v>21.57</v>
      </c>
      <c r="BY28" s="33">
        <v>19.578</v>
      </c>
      <c r="BZ28" s="33">
        <v>17.655</v>
      </c>
      <c r="CA28" s="33">
        <v>15.707</v>
      </c>
      <c r="CB28" s="33">
        <v>13.696</v>
      </c>
      <c r="CC28" s="33">
        <v>11.693</v>
      </c>
      <c r="CD28" s="33">
        <v>46.114</v>
      </c>
      <c r="CE28" s="34" t="s">
        <v>19</v>
      </c>
      <c r="CF28" s="34" t="s">
        <v>19</v>
      </c>
      <c r="CG28" s="34" t="s">
        <v>19</v>
      </c>
      <c r="CH28" s="34" t="s">
        <v>19</v>
      </c>
      <c r="CI28" s="34" t="s">
        <v>19</v>
      </c>
      <c r="CJ28" s="34" t="s">
        <v>19</v>
      </c>
      <c r="CK28" s="34" t="s">
        <v>19</v>
      </c>
      <c r="CL28" s="34" t="s">
        <v>19</v>
      </c>
      <c r="CM28" s="34" t="s">
        <v>19</v>
      </c>
      <c r="CN28" s="34" t="s">
        <v>19</v>
      </c>
      <c r="CO28" s="34" t="s">
        <v>19</v>
      </c>
      <c r="CP28" s="34" t="s">
        <v>19</v>
      </c>
      <c r="CQ28" s="34" t="s">
        <v>19</v>
      </c>
      <c r="CR28" s="34" t="s">
        <v>19</v>
      </c>
      <c r="CS28" s="34" t="s">
        <v>19</v>
      </c>
      <c r="CT28" s="34" t="s">
        <v>19</v>
      </c>
      <c r="CU28" s="34" t="s">
        <v>19</v>
      </c>
      <c r="CV28" s="34" t="s">
        <v>19</v>
      </c>
      <c r="CW28" s="34" t="s">
        <v>19</v>
      </c>
      <c r="CX28" s="34" t="s">
        <v>19</v>
      </c>
      <c r="CY28" s="12">
        <f t="shared" si="0"/>
        <v>13512.064000000004</v>
      </c>
      <c r="CZ28" s="12">
        <f t="shared" si="1"/>
        <v>8148.324</v>
      </c>
      <c r="DA28" s="12">
        <f t="shared" si="2"/>
        <v>433.806</v>
      </c>
      <c r="DB28" s="14">
        <f t="shared" si="3"/>
        <v>60.304066055341345</v>
      </c>
      <c r="DC28" s="14">
        <f t="shared" si="4"/>
        <v>3.21050877201292</v>
      </c>
      <c r="DD28" s="14">
        <f t="shared" si="5"/>
        <v>36.48542517264573</v>
      </c>
    </row>
    <row r="29" spans="1:108" ht="13.5">
      <c r="A29" s="9">
        <v>1976</v>
      </c>
      <c r="B29" s="33">
        <v>646.629</v>
      </c>
      <c r="C29" s="33">
        <v>610.091</v>
      </c>
      <c r="D29" s="33">
        <v>576.686</v>
      </c>
      <c r="E29" s="33">
        <v>546.186</v>
      </c>
      <c r="F29" s="33">
        <v>518.364</v>
      </c>
      <c r="G29" s="33">
        <v>492.997</v>
      </c>
      <c r="H29" s="33">
        <v>469.857</v>
      </c>
      <c r="I29" s="33">
        <v>448.721</v>
      </c>
      <c r="J29" s="33">
        <v>429.359</v>
      </c>
      <c r="K29" s="33">
        <v>411.55</v>
      </c>
      <c r="L29" s="33">
        <v>395.258</v>
      </c>
      <c r="M29" s="33">
        <v>380.453</v>
      </c>
      <c r="N29" s="33">
        <v>365.942</v>
      </c>
      <c r="O29" s="33">
        <v>351.112</v>
      </c>
      <c r="P29" s="33">
        <v>336.319</v>
      </c>
      <c r="Q29" s="33">
        <v>322.393</v>
      </c>
      <c r="R29" s="33">
        <v>309.009</v>
      </c>
      <c r="S29" s="33">
        <v>296.446</v>
      </c>
      <c r="T29" s="33">
        <v>284.877</v>
      </c>
      <c r="U29" s="33">
        <v>273.964</v>
      </c>
      <c r="V29" s="33">
        <v>263.288</v>
      </c>
      <c r="W29" s="33">
        <v>253.046</v>
      </c>
      <c r="X29" s="33">
        <v>242.082</v>
      </c>
      <c r="Y29" s="33">
        <v>229.822</v>
      </c>
      <c r="Z29" s="33">
        <v>216.801</v>
      </c>
      <c r="AA29" s="33">
        <v>204.384</v>
      </c>
      <c r="AB29" s="33">
        <v>192.606</v>
      </c>
      <c r="AC29" s="33">
        <v>180.512</v>
      </c>
      <c r="AD29" s="33">
        <v>167.87</v>
      </c>
      <c r="AE29" s="33">
        <v>155.258</v>
      </c>
      <c r="AF29" s="33">
        <v>143.265</v>
      </c>
      <c r="AG29" s="33">
        <v>131.504</v>
      </c>
      <c r="AH29" s="33">
        <v>122.45</v>
      </c>
      <c r="AI29" s="33">
        <v>117.314</v>
      </c>
      <c r="AJ29" s="33">
        <v>114.914</v>
      </c>
      <c r="AK29" s="33">
        <v>112.696</v>
      </c>
      <c r="AL29" s="33">
        <v>110.97</v>
      </c>
      <c r="AM29" s="33">
        <v>109.701</v>
      </c>
      <c r="AN29" s="33">
        <v>108.543</v>
      </c>
      <c r="AO29" s="33">
        <v>107.449</v>
      </c>
      <c r="AP29" s="33">
        <v>106.789</v>
      </c>
      <c r="AQ29" s="33">
        <v>106.585</v>
      </c>
      <c r="AR29" s="33">
        <v>105.382</v>
      </c>
      <c r="AS29" s="33">
        <v>102.518</v>
      </c>
      <c r="AT29" s="33">
        <v>98.57</v>
      </c>
      <c r="AU29" s="33">
        <v>94.804</v>
      </c>
      <c r="AV29" s="33">
        <v>91.023</v>
      </c>
      <c r="AW29" s="33">
        <v>87.246</v>
      </c>
      <c r="AX29" s="33">
        <v>83.63</v>
      </c>
      <c r="AY29" s="33">
        <v>80.143</v>
      </c>
      <c r="AZ29" s="33">
        <v>76.572</v>
      </c>
      <c r="BA29" s="33">
        <v>72.941</v>
      </c>
      <c r="BB29" s="33">
        <v>69.626</v>
      </c>
      <c r="BC29" s="33">
        <v>66.785</v>
      </c>
      <c r="BD29" s="33">
        <v>64.286</v>
      </c>
      <c r="BE29" s="33">
        <v>61.817</v>
      </c>
      <c r="BF29" s="33">
        <v>59.426</v>
      </c>
      <c r="BG29" s="33">
        <v>57.124</v>
      </c>
      <c r="BH29" s="33">
        <v>54.885</v>
      </c>
      <c r="BI29" s="33">
        <v>52.703</v>
      </c>
      <c r="BJ29" s="33">
        <v>50.602</v>
      </c>
      <c r="BK29" s="33">
        <v>48.562</v>
      </c>
      <c r="BL29" s="33">
        <v>46.564</v>
      </c>
      <c r="BM29" s="33">
        <v>44.601</v>
      </c>
      <c r="BN29" s="33">
        <v>42.659</v>
      </c>
      <c r="BO29" s="33">
        <v>40.742</v>
      </c>
      <c r="BP29" s="33">
        <v>38.862</v>
      </c>
      <c r="BQ29" s="33">
        <v>36.906</v>
      </c>
      <c r="BR29" s="33">
        <v>34.819</v>
      </c>
      <c r="BS29" s="33">
        <v>32.651</v>
      </c>
      <c r="BT29" s="33">
        <v>30.507</v>
      </c>
      <c r="BU29" s="33">
        <v>28.377</v>
      </c>
      <c r="BV29" s="33">
        <v>26.26</v>
      </c>
      <c r="BW29" s="33">
        <v>24.174</v>
      </c>
      <c r="BX29" s="33">
        <v>22.117</v>
      </c>
      <c r="BY29" s="33">
        <v>20.1</v>
      </c>
      <c r="BZ29" s="33">
        <v>18.151</v>
      </c>
      <c r="CA29" s="33">
        <v>16.172</v>
      </c>
      <c r="CB29" s="33">
        <v>14.123</v>
      </c>
      <c r="CC29" s="33">
        <v>12.074</v>
      </c>
      <c r="CD29" s="33">
        <v>47.9</v>
      </c>
      <c r="CE29" s="34" t="s">
        <v>19</v>
      </c>
      <c r="CF29" s="34" t="s">
        <v>19</v>
      </c>
      <c r="CG29" s="34" t="s">
        <v>19</v>
      </c>
      <c r="CH29" s="34" t="s">
        <v>19</v>
      </c>
      <c r="CI29" s="34" t="s">
        <v>19</v>
      </c>
      <c r="CJ29" s="34" t="s">
        <v>19</v>
      </c>
      <c r="CK29" s="34" t="s">
        <v>19</v>
      </c>
      <c r="CL29" s="34" t="s">
        <v>19</v>
      </c>
      <c r="CM29" s="34" t="s">
        <v>19</v>
      </c>
      <c r="CN29" s="34" t="s">
        <v>19</v>
      </c>
      <c r="CO29" s="34" t="s">
        <v>19</v>
      </c>
      <c r="CP29" s="34" t="s">
        <v>19</v>
      </c>
      <c r="CQ29" s="34" t="s">
        <v>19</v>
      </c>
      <c r="CR29" s="34" t="s">
        <v>19</v>
      </c>
      <c r="CS29" s="34" t="s">
        <v>19</v>
      </c>
      <c r="CT29" s="34" t="s">
        <v>19</v>
      </c>
      <c r="CU29" s="34" t="s">
        <v>19</v>
      </c>
      <c r="CV29" s="34" t="s">
        <v>19</v>
      </c>
      <c r="CW29" s="34" t="s">
        <v>19</v>
      </c>
      <c r="CX29" s="34" t="s">
        <v>19</v>
      </c>
      <c r="CY29" s="12">
        <f t="shared" si="0"/>
        <v>14020.466</v>
      </c>
      <c r="CZ29" s="12">
        <f t="shared" si="1"/>
        <v>8466.213</v>
      </c>
      <c r="DA29" s="12">
        <f t="shared" si="2"/>
        <v>443.93500000000006</v>
      </c>
      <c r="DB29" s="14">
        <f t="shared" si="3"/>
        <v>60.384676229734445</v>
      </c>
      <c r="DC29" s="14">
        <f t="shared" si="4"/>
        <v>3.1663355554658454</v>
      </c>
      <c r="DD29" s="14">
        <f t="shared" si="5"/>
        <v>36.44898821479971</v>
      </c>
    </row>
    <row r="30" spans="1:108" ht="13.5">
      <c r="A30" s="9">
        <v>1977</v>
      </c>
      <c r="B30" s="33">
        <v>665.369</v>
      </c>
      <c r="C30" s="33">
        <v>630.56</v>
      </c>
      <c r="D30" s="33">
        <v>598.23</v>
      </c>
      <c r="E30" s="33">
        <v>568.23</v>
      </c>
      <c r="F30" s="33">
        <v>540.411</v>
      </c>
      <c r="G30" s="33">
        <v>514.622</v>
      </c>
      <c r="H30" s="33">
        <v>490.714</v>
      </c>
      <c r="I30" s="33">
        <v>468.538</v>
      </c>
      <c r="J30" s="33">
        <v>447.945</v>
      </c>
      <c r="K30" s="33">
        <v>428.783</v>
      </c>
      <c r="L30" s="33">
        <v>410.98</v>
      </c>
      <c r="M30" s="33">
        <v>394.461</v>
      </c>
      <c r="N30" s="33">
        <v>378.701</v>
      </c>
      <c r="O30" s="33">
        <v>363.395</v>
      </c>
      <c r="P30" s="33">
        <v>348.626</v>
      </c>
      <c r="Q30" s="33">
        <v>334.667</v>
      </c>
      <c r="R30" s="33">
        <v>321.348</v>
      </c>
      <c r="S30" s="33">
        <v>308.64</v>
      </c>
      <c r="T30" s="33">
        <v>296.517</v>
      </c>
      <c r="U30" s="33">
        <v>284.837</v>
      </c>
      <c r="V30" s="33">
        <v>273.487</v>
      </c>
      <c r="W30" s="33">
        <v>262.514</v>
      </c>
      <c r="X30" s="33">
        <v>251.261</v>
      </c>
      <c r="Y30" s="33">
        <v>239.393</v>
      </c>
      <c r="Z30" s="33">
        <v>227.164</v>
      </c>
      <c r="AA30" s="33">
        <v>215.413</v>
      </c>
      <c r="AB30" s="33">
        <v>204.283</v>
      </c>
      <c r="AC30" s="33">
        <v>192.476</v>
      </c>
      <c r="AD30" s="33">
        <v>179.528</v>
      </c>
      <c r="AE30" s="33">
        <v>166.182</v>
      </c>
      <c r="AF30" s="33">
        <v>153.513</v>
      </c>
      <c r="AG30" s="33">
        <v>141.168</v>
      </c>
      <c r="AH30" s="33">
        <v>131.037</v>
      </c>
      <c r="AI30" s="33">
        <v>124.128</v>
      </c>
      <c r="AJ30" s="33">
        <v>119.574</v>
      </c>
      <c r="AK30" s="33">
        <v>115.273</v>
      </c>
      <c r="AL30" s="33">
        <v>111.37</v>
      </c>
      <c r="AM30" s="33">
        <v>108.682</v>
      </c>
      <c r="AN30" s="33">
        <v>107.315</v>
      </c>
      <c r="AO30" s="33">
        <v>106.816</v>
      </c>
      <c r="AP30" s="33">
        <v>106.673</v>
      </c>
      <c r="AQ30" s="33">
        <v>107.047</v>
      </c>
      <c r="AR30" s="33">
        <v>106.443</v>
      </c>
      <c r="AS30" s="33">
        <v>104.085</v>
      </c>
      <c r="AT30" s="33">
        <v>100.569</v>
      </c>
      <c r="AU30" s="33">
        <v>97.333</v>
      </c>
      <c r="AV30" s="33">
        <v>94.166</v>
      </c>
      <c r="AW30" s="33">
        <v>90.747</v>
      </c>
      <c r="AX30" s="33">
        <v>87.075</v>
      </c>
      <c r="AY30" s="33">
        <v>83.259</v>
      </c>
      <c r="AZ30" s="33">
        <v>79.385</v>
      </c>
      <c r="BA30" s="33">
        <v>75.419</v>
      </c>
      <c r="BB30" s="33">
        <v>71.8</v>
      </c>
      <c r="BC30" s="33">
        <v>68.756</v>
      </c>
      <c r="BD30" s="33">
        <v>66.112</v>
      </c>
      <c r="BE30" s="33">
        <v>63.46</v>
      </c>
      <c r="BF30" s="33">
        <v>60.861</v>
      </c>
      <c r="BG30" s="33">
        <v>58.395</v>
      </c>
      <c r="BH30" s="33">
        <v>56.047</v>
      </c>
      <c r="BI30" s="33">
        <v>53.804</v>
      </c>
      <c r="BJ30" s="33">
        <v>51.64</v>
      </c>
      <c r="BK30" s="33">
        <v>49.553</v>
      </c>
      <c r="BL30" s="33">
        <v>47.499</v>
      </c>
      <c r="BM30" s="33">
        <v>45.46</v>
      </c>
      <c r="BN30" s="33">
        <v>43.432</v>
      </c>
      <c r="BO30" s="33">
        <v>41.444</v>
      </c>
      <c r="BP30" s="33">
        <v>39.495</v>
      </c>
      <c r="BQ30" s="33">
        <v>37.491</v>
      </c>
      <c r="BR30" s="33">
        <v>35.397</v>
      </c>
      <c r="BS30" s="33">
        <v>33.239</v>
      </c>
      <c r="BT30" s="33">
        <v>31.109</v>
      </c>
      <c r="BU30" s="33">
        <v>28.995</v>
      </c>
      <c r="BV30" s="33">
        <v>26.881</v>
      </c>
      <c r="BW30" s="33">
        <v>24.771</v>
      </c>
      <c r="BX30" s="33">
        <v>22.672</v>
      </c>
      <c r="BY30" s="33">
        <v>20.615</v>
      </c>
      <c r="BZ30" s="33">
        <v>18.631</v>
      </c>
      <c r="CA30" s="33">
        <v>16.614</v>
      </c>
      <c r="CB30" s="33">
        <v>14.531</v>
      </c>
      <c r="CC30" s="33">
        <v>12.45</v>
      </c>
      <c r="CD30" s="33">
        <v>49.777</v>
      </c>
      <c r="CE30" s="34" t="s">
        <v>19</v>
      </c>
      <c r="CF30" s="34" t="s">
        <v>19</v>
      </c>
      <c r="CG30" s="34" t="s">
        <v>19</v>
      </c>
      <c r="CH30" s="34" t="s">
        <v>19</v>
      </c>
      <c r="CI30" s="34" t="s">
        <v>19</v>
      </c>
      <c r="CJ30" s="34" t="s">
        <v>19</v>
      </c>
      <c r="CK30" s="34" t="s">
        <v>19</v>
      </c>
      <c r="CL30" s="34" t="s">
        <v>19</v>
      </c>
      <c r="CM30" s="34" t="s">
        <v>19</v>
      </c>
      <c r="CN30" s="34" t="s">
        <v>19</v>
      </c>
      <c r="CO30" s="34" t="s">
        <v>19</v>
      </c>
      <c r="CP30" s="34" t="s">
        <v>19</v>
      </c>
      <c r="CQ30" s="34" t="s">
        <v>19</v>
      </c>
      <c r="CR30" s="34" t="s">
        <v>19</v>
      </c>
      <c r="CS30" s="34" t="s">
        <v>19</v>
      </c>
      <c r="CT30" s="34" t="s">
        <v>19</v>
      </c>
      <c r="CU30" s="34" t="s">
        <v>19</v>
      </c>
      <c r="CV30" s="34" t="s">
        <v>19</v>
      </c>
      <c r="CW30" s="34" t="s">
        <v>19</v>
      </c>
      <c r="CX30" s="34" t="s">
        <v>19</v>
      </c>
      <c r="CY30" s="12">
        <f t="shared" si="0"/>
        <v>14549.283000000005</v>
      </c>
      <c r="CZ30" s="12">
        <f t="shared" si="1"/>
        <v>8795.574</v>
      </c>
      <c r="DA30" s="12">
        <f t="shared" si="2"/>
        <v>454.1120000000001</v>
      </c>
      <c r="DB30" s="14">
        <f t="shared" si="3"/>
        <v>60.45365946899237</v>
      </c>
      <c r="DC30" s="14">
        <f t="shared" si="4"/>
        <v>3.121198481052296</v>
      </c>
      <c r="DD30" s="14">
        <f t="shared" si="5"/>
        <v>36.42514204995533</v>
      </c>
    </row>
    <row r="31" spans="1:108" ht="13.5">
      <c r="A31" s="9">
        <v>1978</v>
      </c>
      <c r="B31" s="33">
        <v>683.576</v>
      </c>
      <c r="C31" s="33">
        <v>651.033</v>
      </c>
      <c r="D31" s="33">
        <v>620.198</v>
      </c>
      <c r="E31" s="33">
        <v>591.007</v>
      </c>
      <c r="F31" s="33">
        <v>563.4</v>
      </c>
      <c r="G31" s="33">
        <v>537.317</v>
      </c>
      <c r="H31" s="33">
        <v>512.694</v>
      </c>
      <c r="I31" s="33">
        <v>489.474</v>
      </c>
      <c r="J31" s="33">
        <v>467.592</v>
      </c>
      <c r="K31" s="33">
        <v>446.991</v>
      </c>
      <c r="L31" s="33">
        <v>427.544</v>
      </c>
      <c r="M31" s="33">
        <v>409.127</v>
      </c>
      <c r="N31" s="33">
        <v>391.997</v>
      </c>
      <c r="O31" s="33">
        <v>376.218</v>
      </c>
      <c r="P31" s="33">
        <v>361.543</v>
      </c>
      <c r="Q31" s="33">
        <v>347.599</v>
      </c>
      <c r="R31" s="33">
        <v>334.405</v>
      </c>
      <c r="S31" s="33">
        <v>321.523</v>
      </c>
      <c r="T31" s="33">
        <v>308.681</v>
      </c>
      <c r="U31" s="33">
        <v>295.978</v>
      </c>
      <c r="V31" s="33">
        <v>283.735</v>
      </c>
      <c r="W31" s="33">
        <v>271.827</v>
      </c>
      <c r="X31" s="33">
        <v>260.138</v>
      </c>
      <c r="Y31" s="33">
        <v>248.627</v>
      </c>
      <c r="Z31" s="33">
        <v>237.233</v>
      </c>
      <c r="AA31" s="33">
        <v>226.18</v>
      </c>
      <c r="AB31" s="33">
        <v>215.706</v>
      </c>
      <c r="AC31" s="33">
        <v>204.325</v>
      </c>
      <c r="AD31" s="33">
        <v>191.419</v>
      </c>
      <c r="AE31" s="33">
        <v>177.792</v>
      </c>
      <c r="AF31" s="33">
        <v>164.881</v>
      </c>
      <c r="AG31" s="33">
        <v>152.411</v>
      </c>
      <c r="AH31" s="33">
        <v>141.452</v>
      </c>
      <c r="AI31" s="33">
        <v>132.682</v>
      </c>
      <c r="AJ31" s="33">
        <v>125.667</v>
      </c>
      <c r="AK31" s="33">
        <v>119.003</v>
      </c>
      <c r="AL31" s="33">
        <v>112.635</v>
      </c>
      <c r="AM31" s="33">
        <v>108.242</v>
      </c>
      <c r="AN31" s="33">
        <v>106.415</v>
      </c>
      <c r="AO31" s="33">
        <v>106.293</v>
      </c>
      <c r="AP31" s="33">
        <v>106.432</v>
      </c>
      <c r="AQ31" s="33">
        <v>107.121</v>
      </c>
      <c r="AR31" s="33">
        <v>106.968</v>
      </c>
      <c r="AS31" s="33">
        <v>105.127</v>
      </c>
      <c r="AT31" s="33">
        <v>102.165</v>
      </c>
      <c r="AU31" s="33">
        <v>99.571</v>
      </c>
      <c r="AV31" s="33">
        <v>97.156</v>
      </c>
      <c r="AW31" s="33">
        <v>94.202</v>
      </c>
      <c r="AX31" s="33">
        <v>90.544</v>
      </c>
      <c r="AY31" s="33">
        <v>86.436</v>
      </c>
      <c r="AZ31" s="33">
        <v>82.31</v>
      </c>
      <c r="BA31" s="33">
        <v>78.071</v>
      </c>
      <c r="BB31" s="33">
        <v>74.187</v>
      </c>
      <c r="BC31" s="33">
        <v>70.939</v>
      </c>
      <c r="BD31" s="33">
        <v>68.128</v>
      </c>
      <c r="BE31" s="33">
        <v>65.267</v>
      </c>
      <c r="BF31" s="33">
        <v>62.432</v>
      </c>
      <c r="BG31" s="33">
        <v>59.776</v>
      </c>
      <c r="BH31" s="33">
        <v>57.316</v>
      </c>
      <c r="BI31" s="33">
        <v>55.008</v>
      </c>
      <c r="BJ31" s="33">
        <v>52.78</v>
      </c>
      <c r="BK31" s="33">
        <v>50.64</v>
      </c>
      <c r="BL31" s="33">
        <v>48.522</v>
      </c>
      <c r="BM31" s="33">
        <v>46.392</v>
      </c>
      <c r="BN31" s="33">
        <v>44.26</v>
      </c>
      <c r="BO31" s="33">
        <v>42.18</v>
      </c>
      <c r="BP31" s="33">
        <v>40.142</v>
      </c>
      <c r="BQ31" s="33">
        <v>38.084</v>
      </c>
      <c r="BR31" s="33">
        <v>35.974</v>
      </c>
      <c r="BS31" s="33">
        <v>33.836</v>
      </c>
      <c r="BT31" s="33">
        <v>31.721</v>
      </c>
      <c r="BU31" s="33">
        <v>29.627</v>
      </c>
      <c r="BV31" s="33">
        <v>27.518</v>
      </c>
      <c r="BW31" s="33">
        <v>25.378</v>
      </c>
      <c r="BX31" s="33">
        <v>23.23</v>
      </c>
      <c r="BY31" s="33">
        <v>21.132</v>
      </c>
      <c r="BZ31" s="33">
        <v>19.103</v>
      </c>
      <c r="CA31" s="33">
        <v>17.046</v>
      </c>
      <c r="CB31" s="33">
        <v>14.931</v>
      </c>
      <c r="CC31" s="33">
        <v>12.823</v>
      </c>
      <c r="CD31" s="33">
        <v>51.737</v>
      </c>
      <c r="CE31" s="34" t="s">
        <v>19</v>
      </c>
      <c r="CF31" s="34" t="s">
        <v>19</v>
      </c>
      <c r="CG31" s="34" t="s">
        <v>19</v>
      </c>
      <c r="CH31" s="34" t="s">
        <v>19</v>
      </c>
      <c r="CI31" s="34" t="s">
        <v>19</v>
      </c>
      <c r="CJ31" s="34" t="s">
        <v>19</v>
      </c>
      <c r="CK31" s="34" t="s">
        <v>19</v>
      </c>
      <c r="CL31" s="34" t="s">
        <v>19</v>
      </c>
      <c r="CM31" s="34" t="s">
        <v>19</v>
      </c>
      <c r="CN31" s="34" t="s">
        <v>19</v>
      </c>
      <c r="CO31" s="34" t="s">
        <v>19</v>
      </c>
      <c r="CP31" s="34" t="s">
        <v>19</v>
      </c>
      <c r="CQ31" s="34" t="s">
        <v>19</v>
      </c>
      <c r="CR31" s="34" t="s">
        <v>19</v>
      </c>
      <c r="CS31" s="34" t="s">
        <v>19</v>
      </c>
      <c r="CT31" s="34" t="s">
        <v>19</v>
      </c>
      <c r="CU31" s="34" t="s">
        <v>19</v>
      </c>
      <c r="CV31" s="34" t="s">
        <v>19</v>
      </c>
      <c r="CW31" s="34" t="s">
        <v>19</v>
      </c>
      <c r="CX31" s="34" t="s">
        <v>19</v>
      </c>
      <c r="CY31" s="12">
        <f t="shared" si="0"/>
        <v>15100.772000000004</v>
      </c>
      <c r="CZ31" s="12">
        <f t="shared" si="1"/>
        <v>9137.896999999999</v>
      </c>
      <c r="DA31" s="12">
        <f t="shared" si="2"/>
        <v>464.462</v>
      </c>
      <c r="DB31" s="14">
        <f t="shared" si="3"/>
        <v>60.51278040619378</v>
      </c>
      <c r="DC31" s="14">
        <f t="shared" si="4"/>
        <v>3.0757500345015463</v>
      </c>
      <c r="DD31" s="14">
        <f t="shared" si="5"/>
        <v>36.41146955930468</v>
      </c>
    </row>
    <row r="32" spans="1:108" ht="13.5">
      <c r="A32" s="9">
        <v>1979</v>
      </c>
      <c r="B32" s="33">
        <v>703.548</v>
      </c>
      <c r="C32" s="33">
        <v>672.73</v>
      </c>
      <c r="D32" s="33">
        <v>642.995</v>
      </c>
      <c r="E32" s="33">
        <v>614.357</v>
      </c>
      <c r="F32" s="33">
        <v>586.817</v>
      </c>
      <c r="G32" s="33">
        <v>560.391</v>
      </c>
      <c r="H32" s="33">
        <v>535.086</v>
      </c>
      <c r="I32" s="33">
        <v>510.908</v>
      </c>
      <c r="J32" s="33">
        <v>487.87</v>
      </c>
      <c r="K32" s="33">
        <v>465.978</v>
      </c>
      <c r="L32" s="33">
        <v>445.075</v>
      </c>
      <c r="M32" s="33">
        <v>425</v>
      </c>
      <c r="N32" s="33">
        <v>406.6</v>
      </c>
      <c r="O32" s="33">
        <v>390.225</v>
      </c>
      <c r="P32" s="33">
        <v>375.371</v>
      </c>
      <c r="Q32" s="33">
        <v>361.2</v>
      </c>
      <c r="R32" s="33">
        <v>347.864</v>
      </c>
      <c r="S32" s="33">
        <v>334.631</v>
      </c>
      <c r="T32" s="33">
        <v>321.04</v>
      </c>
      <c r="U32" s="33">
        <v>307.38</v>
      </c>
      <c r="V32" s="33">
        <v>294.294</v>
      </c>
      <c r="W32" s="33">
        <v>281.522</v>
      </c>
      <c r="X32" s="33">
        <v>269.392</v>
      </c>
      <c r="Y32" s="33">
        <v>258.091</v>
      </c>
      <c r="Z32" s="33">
        <v>247.313</v>
      </c>
      <c r="AA32" s="33">
        <v>236.77</v>
      </c>
      <c r="AB32" s="33">
        <v>226.749</v>
      </c>
      <c r="AC32" s="33">
        <v>215.749</v>
      </c>
      <c r="AD32" s="33">
        <v>203.063</v>
      </c>
      <c r="AE32" s="33">
        <v>189.487</v>
      </c>
      <c r="AF32" s="33">
        <v>176.63</v>
      </c>
      <c r="AG32" s="33">
        <v>164.321</v>
      </c>
      <c r="AH32" s="33">
        <v>152.792</v>
      </c>
      <c r="AI32" s="33">
        <v>142.371</v>
      </c>
      <c r="AJ32" s="33">
        <v>133.048</v>
      </c>
      <c r="AK32" s="33">
        <v>124.176</v>
      </c>
      <c r="AL32" s="33">
        <v>115.529</v>
      </c>
      <c r="AM32" s="33">
        <v>109.421</v>
      </c>
      <c r="AN32" s="33">
        <v>106.835</v>
      </c>
      <c r="AO32" s="33">
        <v>106.611</v>
      </c>
      <c r="AP32" s="33">
        <v>106.572</v>
      </c>
      <c r="AQ32" s="33">
        <v>107.094</v>
      </c>
      <c r="AR32" s="33">
        <v>107.041</v>
      </c>
      <c r="AS32" s="33">
        <v>105.605</v>
      </c>
      <c r="AT32" s="33">
        <v>103.246</v>
      </c>
      <c r="AU32" s="33">
        <v>101.317</v>
      </c>
      <c r="AV32" s="33">
        <v>99.667</v>
      </c>
      <c r="AW32" s="33">
        <v>97.247</v>
      </c>
      <c r="AX32" s="33">
        <v>93.704</v>
      </c>
      <c r="AY32" s="33">
        <v>89.44</v>
      </c>
      <c r="AZ32" s="33">
        <v>85.208</v>
      </c>
      <c r="BA32" s="33">
        <v>80.864</v>
      </c>
      <c r="BB32" s="33">
        <v>76.832</v>
      </c>
      <c r="BC32" s="33">
        <v>73.403</v>
      </c>
      <c r="BD32" s="33">
        <v>70.392</v>
      </c>
      <c r="BE32" s="33">
        <v>67.3</v>
      </c>
      <c r="BF32" s="33">
        <v>64.202</v>
      </c>
      <c r="BG32" s="33">
        <v>61.329</v>
      </c>
      <c r="BH32" s="33">
        <v>58.737</v>
      </c>
      <c r="BI32" s="33">
        <v>56.352</v>
      </c>
      <c r="BJ32" s="33">
        <v>54.038</v>
      </c>
      <c r="BK32" s="33">
        <v>51.813</v>
      </c>
      <c r="BL32" s="33">
        <v>49.611</v>
      </c>
      <c r="BM32" s="33">
        <v>47.381</v>
      </c>
      <c r="BN32" s="33">
        <v>45.142</v>
      </c>
      <c r="BO32" s="33">
        <v>42.97</v>
      </c>
      <c r="BP32" s="33">
        <v>40.845</v>
      </c>
      <c r="BQ32" s="33">
        <v>38.724</v>
      </c>
      <c r="BR32" s="33">
        <v>36.591</v>
      </c>
      <c r="BS32" s="33">
        <v>34.455</v>
      </c>
      <c r="BT32" s="33">
        <v>32.344</v>
      </c>
      <c r="BU32" s="33">
        <v>30.261</v>
      </c>
      <c r="BV32" s="33">
        <v>28.147</v>
      </c>
      <c r="BW32" s="33">
        <v>25.979</v>
      </c>
      <c r="BX32" s="33">
        <v>23.788</v>
      </c>
      <c r="BY32" s="33">
        <v>21.651</v>
      </c>
      <c r="BZ32" s="33">
        <v>19.583</v>
      </c>
      <c r="CA32" s="33">
        <v>17.492</v>
      </c>
      <c r="CB32" s="33">
        <v>15.343</v>
      </c>
      <c r="CC32" s="33">
        <v>13.206</v>
      </c>
      <c r="CD32" s="33">
        <v>53.761</v>
      </c>
      <c r="CE32" s="34" t="s">
        <v>19</v>
      </c>
      <c r="CF32" s="34" t="s">
        <v>19</v>
      </c>
      <c r="CG32" s="34" t="s">
        <v>19</v>
      </c>
      <c r="CH32" s="34" t="s">
        <v>19</v>
      </c>
      <c r="CI32" s="34" t="s">
        <v>19</v>
      </c>
      <c r="CJ32" s="34" t="s">
        <v>19</v>
      </c>
      <c r="CK32" s="34" t="s">
        <v>19</v>
      </c>
      <c r="CL32" s="34" t="s">
        <v>19</v>
      </c>
      <c r="CM32" s="34" t="s">
        <v>19</v>
      </c>
      <c r="CN32" s="34" t="s">
        <v>19</v>
      </c>
      <c r="CO32" s="34" t="s">
        <v>19</v>
      </c>
      <c r="CP32" s="34" t="s">
        <v>19</v>
      </c>
      <c r="CQ32" s="34" t="s">
        <v>19</v>
      </c>
      <c r="CR32" s="34" t="s">
        <v>19</v>
      </c>
      <c r="CS32" s="34" t="s">
        <v>19</v>
      </c>
      <c r="CT32" s="34" t="s">
        <v>19</v>
      </c>
      <c r="CU32" s="34" t="s">
        <v>19</v>
      </c>
      <c r="CV32" s="34" t="s">
        <v>19</v>
      </c>
      <c r="CW32" s="34" t="s">
        <v>19</v>
      </c>
      <c r="CX32" s="34" t="s">
        <v>19</v>
      </c>
      <c r="CY32" s="12">
        <f t="shared" si="0"/>
        <v>15677.906999999996</v>
      </c>
      <c r="CZ32" s="12">
        <f t="shared" si="1"/>
        <v>9495.066</v>
      </c>
      <c r="DA32" s="12">
        <f t="shared" si="2"/>
        <v>475.14000000000004</v>
      </c>
      <c r="DB32" s="14">
        <f t="shared" si="3"/>
        <v>60.5633519831442</v>
      </c>
      <c r="DC32" s="14">
        <f t="shared" si="4"/>
        <v>3.030634127374274</v>
      </c>
      <c r="DD32" s="14">
        <f t="shared" si="5"/>
        <v>36.40601388948153</v>
      </c>
    </row>
    <row r="33" spans="1:108" ht="13.5">
      <c r="A33" s="9">
        <v>1980</v>
      </c>
      <c r="B33" s="33">
        <v>726.787</v>
      </c>
      <c r="C33" s="33">
        <v>696.418</v>
      </c>
      <c r="D33" s="33">
        <v>666.849</v>
      </c>
      <c r="E33" s="33">
        <v>638.122</v>
      </c>
      <c r="F33" s="33">
        <v>610.274</v>
      </c>
      <c r="G33" s="33">
        <v>583.345</v>
      </c>
      <c r="H33" s="33">
        <v>557.374</v>
      </c>
      <c r="I33" s="33">
        <v>532.399</v>
      </c>
      <c r="J33" s="33">
        <v>508.459</v>
      </c>
      <c r="K33" s="33">
        <v>485.593</v>
      </c>
      <c r="L33" s="33">
        <v>463.642</v>
      </c>
      <c r="M33" s="33">
        <v>442.445</v>
      </c>
      <c r="N33" s="33">
        <v>423.035</v>
      </c>
      <c r="O33" s="33">
        <v>405.848</v>
      </c>
      <c r="P33" s="33">
        <v>390.329</v>
      </c>
      <c r="Q33" s="33">
        <v>375.487</v>
      </c>
      <c r="R33" s="33">
        <v>361.528</v>
      </c>
      <c r="S33" s="33">
        <v>347.663</v>
      </c>
      <c r="T33" s="33">
        <v>333.392</v>
      </c>
      <c r="U33" s="33">
        <v>319.06</v>
      </c>
      <c r="V33" s="33">
        <v>305.363</v>
      </c>
      <c r="W33" s="33">
        <v>291.996</v>
      </c>
      <c r="X33" s="33">
        <v>279.513</v>
      </c>
      <c r="Y33" s="33">
        <v>268.198</v>
      </c>
      <c r="Z33" s="33">
        <v>257.636</v>
      </c>
      <c r="AA33" s="33">
        <v>247.26</v>
      </c>
      <c r="AB33" s="33">
        <v>237.356</v>
      </c>
      <c r="AC33" s="33">
        <v>226.543</v>
      </c>
      <c r="AD33" s="33">
        <v>214.133</v>
      </c>
      <c r="AE33" s="33">
        <v>200.825</v>
      </c>
      <c r="AF33" s="33">
        <v>188.203</v>
      </c>
      <c r="AG33" s="33">
        <v>176.198</v>
      </c>
      <c r="AH33" s="33">
        <v>164.357</v>
      </c>
      <c r="AI33" s="33">
        <v>152.703</v>
      </c>
      <c r="AJ33" s="33">
        <v>141.562</v>
      </c>
      <c r="AK33" s="33">
        <v>130.963</v>
      </c>
      <c r="AL33" s="33">
        <v>120.56</v>
      </c>
      <c r="AM33" s="33">
        <v>112.935</v>
      </c>
      <c r="AN33" s="33">
        <v>109.272</v>
      </c>
      <c r="AO33" s="33">
        <v>108.31</v>
      </c>
      <c r="AP33" s="33">
        <v>107.501</v>
      </c>
      <c r="AQ33" s="33">
        <v>107.229</v>
      </c>
      <c r="AR33" s="33">
        <v>106.799</v>
      </c>
      <c r="AS33" s="33">
        <v>105.567</v>
      </c>
      <c r="AT33" s="33">
        <v>103.785</v>
      </c>
      <c r="AU33" s="33">
        <v>102.46</v>
      </c>
      <c r="AV33" s="33">
        <v>101.499</v>
      </c>
      <c r="AW33" s="33">
        <v>99.622</v>
      </c>
      <c r="AX33" s="33">
        <v>96.32</v>
      </c>
      <c r="AY33" s="33">
        <v>92.095</v>
      </c>
      <c r="AZ33" s="33">
        <v>87.966</v>
      </c>
      <c r="BA33" s="33">
        <v>83.753</v>
      </c>
      <c r="BB33" s="33">
        <v>79.739</v>
      </c>
      <c r="BC33" s="33">
        <v>76.176</v>
      </c>
      <c r="BD33" s="33">
        <v>72.928</v>
      </c>
      <c r="BE33" s="33">
        <v>69.588</v>
      </c>
      <c r="BF33" s="33">
        <v>66.211</v>
      </c>
      <c r="BG33" s="33">
        <v>63.097</v>
      </c>
      <c r="BH33" s="33">
        <v>60.348</v>
      </c>
      <c r="BI33" s="33">
        <v>57.858</v>
      </c>
      <c r="BJ33" s="33">
        <v>55.422</v>
      </c>
      <c r="BK33" s="33">
        <v>53.07</v>
      </c>
      <c r="BL33" s="33">
        <v>50.753</v>
      </c>
      <c r="BM33" s="33">
        <v>48.417</v>
      </c>
      <c r="BN33" s="33">
        <v>46.087</v>
      </c>
      <c r="BO33" s="33">
        <v>43.83</v>
      </c>
      <c r="BP33" s="33">
        <v>41.628</v>
      </c>
      <c r="BQ33" s="33">
        <v>39.445</v>
      </c>
      <c r="BR33" s="33">
        <v>37.275</v>
      </c>
      <c r="BS33" s="33">
        <v>35.114</v>
      </c>
      <c r="BT33" s="33">
        <v>32.984</v>
      </c>
      <c r="BU33" s="33">
        <v>30.887</v>
      </c>
      <c r="BV33" s="33">
        <v>28.758</v>
      </c>
      <c r="BW33" s="33">
        <v>26.565</v>
      </c>
      <c r="BX33" s="33">
        <v>24.341</v>
      </c>
      <c r="BY33" s="33">
        <v>22.176</v>
      </c>
      <c r="BZ33" s="33">
        <v>20.083</v>
      </c>
      <c r="CA33" s="33">
        <v>17.963</v>
      </c>
      <c r="CB33" s="33">
        <v>15.78</v>
      </c>
      <c r="CC33" s="33">
        <v>13.603</v>
      </c>
      <c r="CD33" s="33">
        <v>55.839</v>
      </c>
      <c r="CE33" s="34" t="s">
        <v>19</v>
      </c>
      <c r="CF33" s="34" t="s">
        <v>19</v>
      </c>
      <c r="CG33" s="34" t="s">
        <v>19</v>
      </c>
      <c r="CH33" s="34" t="s">
        <v>19</v>
      </c>
      <c r="CI33" s="34" t="s">
        <v>19</v>
      </c>
      <c r="CJ33" s="34" t="s">
        <v>19</v>
      </c>
      <c r="CK33" s="34" t="s">
        <v>19</v>
      </c>
      <c r="CL33" s="34" t="s">
        <v>19</v>
      </c>
      <c r="CM33" s="34" t="s">
        <v>19</v>
      </c>
      <c r="CN33" s="34" t="s">
        <v>19</v>
      </c>
      <c r="CO33" s="34" t="s">
        <v>19</v>
      </c>
      <c r="CP33" s="34" t="s">
        <v>19</v>
      </c>
      <c r="CQ33" s="34" t="s">
        <v>19</v>
      </c>
      <c r="CR33" s="34" t="s">
        <v>19</v>
      </c>
      <c r="CS33" s="34" t="s">
        <v>19</v>
      </c>
      <c r="CT33" s="34" t="s">
        <v>19</v>
      </c>
      <c r="CU33" s="34" t="s">
        <v>19</v>
      </c>
      <c r="CV33" s="34" t="s">
        <v>19</v>
      </c>
      <c r="CW33" s="34" t="s">
        <v>19</v>
      </c>
      <c r="CX33" s="34" t="s">
        <v>19</v>
      </c>
      <c r="CY33" s="12">
        <f t="shared" si="0"/>
        <v>16282.495999999994</v>
      </c>
      <c r="CZ33" s="12">
        <f t="shared" si="1"/>
        <v>9868.048999999999</v>
      </c>
      <c r="DA33" s="12">
        <f t="shared" si="2"/>
        <v>486.271</v>
      </c>
      <c r="DB33" s="14">
        <f t="shared" si="3"/>
        <v>60.60525978326666</v>
      </c>
      <c r="DC33" s="14">
        <f t="shared" si="4"/>
        <v>2.986464728749205</v>
      </c>
      <c r="DD33" s="14">
        <f t="shared" si="5"/>
        <v>36.408275487984135</v>
      </c>
    </row>
    <row r="34" spans="1:108" ht="13.5">
      <c r="A34" s="9">
        <v>1981</v>
      </c>
      <c r="B34" s="33">
        <v>753.764</v>
      </c>
      <c r="C34" s="33">
        <v>722.254</v>
      </c>
      <c r="D34" s="33">
        <v>691.687</v>
      </c>
      <c r="E34" s="33">
        <v>662.085</v>
      </c>
      <c r="F34" s="33">
        <v>633.465</v>
      </c>
      <c r="G34" s="33">
        <v>605.845</v>
      </c>
      <c r="H34" s="33">
        <v>579.245</v>
      </c>
      <c r="I34" s="33">
        <v>553.683</v>
      </c>
      <c r="J34" s="33">
        <v>529.181</v>
      </c>
      <c r="K34" s="33">
        <v>505.752</v>
      </c>
      <c r="L34" s="33">
        <v>483.28</v>
      </c>
      <c r="M34" s="33">
        <v>461.648</v>
      </c>
      <c r="N34" s="33">
        <v>441.561</v>
      </c>
      <c r="O34" s="33">
        <v>423.32</v>
      </c>
      <c r="P34" s="33">
        <v>406.526</v>
      </c>
      <c r="Q34" s="33">
        <v>390.476</v>
      </c>
      <c r="R34" s="33">
        <v>375.303</v>
      </c>
      <c r="S34" s="33">
        <v>360.47</v>
      </c>
      <c r="T34" s="33">
        <v>345.642</v>
      </c>
      <c r="U34" s="33">
        <v>331.027</v>
      </c>
      <c r="V34" s="33">
        <v>317.045</v>
      </c>
      <c r="W34" s="33">
        <v>303.458</v>
      </c>
      <c r="X34" s="33">
        <v>290.746</v>
      </c>
      <c r="Y34" s="33">
        <v>279.145</v>
      </c>
      <c r="Z34" s="33">
        <v>268.279</v>
      </c>
      <c r="AA34" s="33">
        <v>257.632</v>
      </c>
      <c r="AB34" s="33">
        <v>247.402</v>
      </c>
      <c r="AC34" s="33">
        <v>236.519</v>
      </c>
      <c r="AD34" s="33">
        <v>224.43</v>
      </c>
      <c r="AE34" s="33">
        <v>211.639</v>
      </c>
      <c r="AF34" s="33">
        <v>199.454</v>
      </c>
      <c r="AG34" s="33">
        <v>187.906</v>
      </c>
      <c r="AH34" s="33">
        <v>176.053</v>
      </c>
      <c r="AI34" s="33">
        <v>163.655</v>
      </c>
      <c r="AJ34" s="33">
        <v>151.281</v>
      </c>
      <c r="AK34" s="33">
        <v>139.519</v>
      </c>
      <c r="AL34" s="33">
        <v>127.99</v>
      </c>
      <c r="AM34" s="33">
        <v>119.091</v>
      </c>
      <c r="AN34" s="33">
        <v>113.995</v>
      </c>
      <c r="AO34" s="33">
        <v>111.553</v>
      </c>
      <c r="AP34" s="33">
        <v>109.289</v>
      </c>
      <c r="AQ34" s="33">
        <v>107.503</v>
      </c>
      <c r="AR34" s="33">
        <v>106.157</v>
      </c>
      <c r="AS34" s="33">
        <v>104.913</v>
      </c>
      <c r="AT34" s="33">
        <v>103.727</v>
      </c>
      <c r="AU34" s="33">
        <v>102.959</v>
      </c>
      <c r="AV34" s="33">
        <v>102.634</v>
      </c>
      <c r="AW34" s="33">
        <v>101.33</v>
      </c>
      <c r="AX34" s="33">
        <v>98.407</v>
      </c>
      <c r="AY34" s="33">
        <v>94.422</v>
      </c>
      <c r="AZ34" s="33">
        <v>90.615</v>
      </c>
      <c r="BA34" s="33">
        <v>86.781</v>
      </c>
      <c r="BB34" s="33">
        <v>82.958</v>
      </c>
      <c r="BC34" s="33">
        <v>79.299</v>
      </c>
      <c r="BD34" s="33">
        <v>75.763</v>
      </c>
      <c r="BE34" s="33">
        <v>72.142</v>
      </c>
      <c r="BF34" s="33">
        <v>68.452</v>
      </c>
      <c r="BG34" s="33">
        <v>65.064</v>
      </c>
      <c r="BH34" s="33">
        <v>62.129</v>
      </c>
      <c r="BI34" s="33">
        <v>59.515</v>
      </c>
      <c r="BJ34" s="33">
        <v>56.924</v>
      </c>
      <c r="BK34" s="33">
        <v>54.403</v>
      </c>
      <c r="BL34" s="33">
        <v>51.945</v>
      </c>
      <c r="BM34" s="33">
        <v>49.505</v>
      </c>
      <c r="BN34" s="33">
        <v>47.099</v>
      </c>
      <c r="BO34" s="33">
        <v>44.77</v>
      </c>
      <c r="BP34" s="33">
        <v>42.507</v>
      </c>
      <c r="BQ34" s="33">
        <v>40.268</v>
      </c>
      <c r="BR34" s="33">
        <v>38.042</v>
      </c>
      <c r="BS34" s="33">
        <v>35.826</v>
      </c>
      <c r="BT34" s="33">
        <v>33.648</v>
      </c>
      <c r="BU34" s="33">
        <v>31.509</v>
      </c>
      <c r="BV34" s="33">
        <v>29.345</v>
      </c>
      <c r="BW34" s="33">
        <v>27.13</v>
      </c>
      <c r="BX34" s="33">
        <v>24.892</v>
      </c>
      <c r="BY34" s="33">
        <v>22.712</v>
      </c>
      <c r="BZ34" s="33">
        <v>20.61</v>
      </c>
      <c r="CA34" s="33">
        <v>18.467</v>
      </c>
      <c r="CB34" s="33">
        <v>16.247</v>
      </c>
      <c r="CC34" s="33">
        <v>14.02</v>
      </c>
      <c r="CD34" s="33">
        <v>57.968</v>
      </c>
      <c r="CE34" s="34" t="s">
        <v>19</v>
      </c>
      <c r="CF34" s="34" t="s">
        <v>19</v>
      </c>
      <c r="CG34" s="34" t="s">
        <v>19</v>
      </c>
      <c r="CH34" s="34" t="s">
        <v>19</v>
      </c>
      <c r="CI34" s="34" t="s">
        <v>19</v>
      </c>
      <c r="CJ34" s="34" t="s">
        <v>19</v>
      </c>
      <c r="CK34" s="34" t="s">
        <v>19</v>
      </c>
      <c r="CL34" s="34" t="s">
        <v>19</v>
      </c>
      <c r="CM34" s="34" t="s">
        <v>19</v>
      </c>
      <c r="CN34" s="34" t="s">
        <v>19</v>
      </c>
      <c r="CO34" s="34" t="s">
        <v>19</v>
      </c>
      <c r="CP34" s="34" t="s">
        <v>19</v>
      </c>
      <c r="CQ34" s="34" t="s">
        <v>19</v>
      </c>
      <c r="CR34" s="34" t="s">
        <v>19</v>
      </c>
      <c r="CS34" s="34" t="s">
        <v>19</v>
      </c>
      <c r="CT34" s="34" t="s">
        <v>19</v>
      </c>
      <c r="CU34" s="34" t="s">
        <v>19</v>
      </c>
      <c r="CV34" s="34" t="s">
        <v>19</v>
      </c>
      <c r="CW34" s="34" t="s">
        <v>19</v>
      </c>
      <c r="CX34" s="34" t="s">
        <v>19</v>
      </c>
      <c r="CY34" s="12">
        <f t="shared" si="0"/>
        <v>16914.902000000013</v>
      </c>
      <c r="CZ34" s="12">
        <f t="shared" si="1"/>
        <v>10256.214</v>
      </c>
      <c r="DA34" s="12">
        <f t="shared" si="2"/>
        <v>497.96099999999996</v>
      </c>
      <c r="DB34" s="14">
        <f t="shared" si="3"/>
        <v>60.634191081922864</v>
      </c>
      <c r="DC34" s="14">
        <f t="shared" si="4"/>
        <v>2.943918918359678</v>
      </c>
      <c r="DD34" s="14">
        <f t="shared" si="5"/>
        <v>36.42188999971746</v>
      </c>
    </row>
    <row r="35" spans="1:108" ht="13.5">
      <c r="A35" s="9">
        <v>1982</v>
      </c>
      <c r="B35" s="33">
        <v>783.439</v>
      </c>
      <c r="C35" s="33">
        <v>749.591</v>
      </c>
      <c r="D35" s="33">
        <v>717.163</v>
      </c>
      <c r="E35" s="33">
        <v>686.113</v>
      </c>
      <c r="F35" s="33">
        <v>656.401</v>
      </c>
      <c r="G35" s="33">
        <v>627.985</v>
      </c>
      <c r="H35" s="33">
        <v>600.825</v>
      </c>
      <c r="I35" s="33">
        <v>574.881</v>
      </c>
      <c r="J35" s="33">
        <v>550.109</v>
      </c>
      <c r="K35" s="33">
        <v>526.472</v>
      </c>
      <c r="L35" s="33">
        <v>503.921</v>
      </c>
      <c r="M35" s="33">
        <v>482.411</v>
      </c>
      <c r="N35" s="33">
        <v>461.931</v>
      </c>
      <c r="O35" s="33">
        <v>442.444</v>
      </c>
      <c r="P35" s="33">
        <v>423.901</v>
      </c>
      <c r="Q35" s="33">
        <v>406.217</v>
      </c>
      <c r="R35" s="33">
        <v>389.352</v>
      </c>
      <c r="S35" s="33">
        <v>373.285</v>
      </c>
      <c r="T35" s="33">
        <v>357.981</v>
      </c>
      <c r="U35" s="33">
        <v>343.377</v>
      </c>
      <c r="V35" s="33">
        <v>329.357</v>
      </c>
      <c r="W35" s="33">
        <v>315.826</v>
      </c>
      <c r="X35" s="33">
        <v>302.967</v>
      </c>
      <c r="Y35" s="33">
        <v>290.821</v>
      </c>
      <c r="Z35" s="33">
        <v>279.197</v>
      </c>
      <c r="AA35" s="33">
        <v>267.885</v>
      </c>
      <c r="AB35" s="33">
        <v>256.936</v>
      </c>
      <c r="AC35" s="33">
        <v>245.762</v>
      </c>
      <c r="AD35" s="33">
        <v>234.044</v>
      </c>
      <c r="AE35" s="33">
        <v>222.015</v>
      </c>
      <c r="AF35" s="33">
        <v>210.468</v>
      </c>
      <c r="AG35" s="33">
        <v>199.543</v>
      </c>
      <c r="AH35" s="33">
        <v>187.955</v>
      </c>
      <c r="AI35" s="33">
        <v>175.244</v>
      </c>
      <c r="AJ35" s="33">
        <v>162.133</v>
      </c>
      <c r="AK35" s="33">
        <v>149.695</v>
      </c>
      <c r="AL35" s="33">
        <v>137.579</v>
      </c>
      <c r="AM35" s="33">
        <v>127.615</v>
      </c>
      <c r="AN35" s="33">
        <v>120.784</v>
      </c>
      <c r="AO35" s="33">
        <v>116.241</v>
      </c>
      <c r="AP35" s="33">
        <v>111.944</v>
      </c>
      <c r="AQ35" s="33">
        <v>108.034</v>
      </c>
      <c r="AR35" s="33">
        <v>105.303</v>
      </c>
      <c r="AS35" s="33">
        <v>103.853</v>
      </c>
      <c r="AT35" s="33">
        <v>103.245</v>
      </c>
      <c r="AU35" s="33">
        <v>102.98</v>
      </c>
      <c r="AV35" s="33">
        <v>103.216</v>
      </c>
      <c r="AW35" s="33">
        <v>102.491</v>
      </c>
      <c r="AX35" s="33">
        <v>100.046</v>
      </c>
      <c r="AY35" s="33">
        <v>96.464</v>
      </c>
      <c r="AZ35" s="33">
        <v>93.151</v>
      </c>
      <c r="BA35" s="33">
        <v>89.903</v>
      </c>
      <c r="BB35" s="33">
        <v>86.411</v>
      </c>
      <c r="BC35" s="33">
        <v>82.689</v>
      </c>
      <c r="BD35" s="33">
        <v>78.833</v>
      </c>
      <c r="BE35" s="33">
        <v>74.911</v>
      </c>
      <c r="BF35" s="33">
        <v>70.89</v>
      </c>
      <c r="BG35" s="33">
        <v>67.205</v>
      </c>
      <c r="BH35" s="33">
        <v>64.068</v>
      </c>
      <c r="BI35" s="33">
        <v>61.315</v>
      </c>
      <c r="BJ35" s="33">
        <v>58.545</v>
      </c>
      <c r="BK35" s="33">
        <v>55.825</v>
      </c>
      <c r="BL35" s="33">
        <v>53.204</v>
      </c>
      <c r="BM35" s="33">
        <v>50.661</v>
      </c>
      <c r="BN35" s="33">
        <v>48.189</v>
      </c>
      <c r="BO35" s="33">
        <v>45.798</v>
      </c>
      <c r="BP35" s="33">
        <v>43.482</v>
      </c>
      <c r="BQ35" s="33">
        <v>41.187</v>
      </c>
      <c r="BR35" s="33">
        <v>38.885</v>
      </c>
      <c r="BS35" s="33">
        <v>36.59</v>
      </c>
      <c r="BT35" s="33">
        <v>34.339</v>
      </c>
      <c r="BU35" s="33">
        <v>32.133</v>
      </c>
      <c r="BV35" s="33">
        <v>29.921</v>
      </c>
      <c r="BW35" s="33">
        <v>27.685</v>
      </c>
      <c r="BX35" s="33">
        <v>25.443</v>
      </c>
      <c r="BY35" s="33">
        <v>23.259</v>
      </c>
      <c r="BZ35" s="33">
        <v>21.158</v>
      </c>
      <c r="CA35" s="33">
        <v>19.001</v>
      </c>
      <c r="CB35" s="33">
        <v>16.738</v>
      </c>
      <c r="CC35" s="33">
        <v>14.45</v>
      </c>
      <c r="CD35" s="33">
        <v>60.149</v>
      </c>
      <c r="CE35" s="34" t="s">
        <v>19</v>
      </c>
      <c r="CF35" s="34" t="s">
        <v>19</v>
      </c>
      <c r="CG35" s="34" t="s">
        <v>19</v>
      </c>
      <c r="CH35" s="34" t="s">
        <v>19</v>
      </c>
      <c r="CI35" s="34" t="s">
        <v>19</v>
      </c>
      <c r="CJ35" s="34" t="s">
        <v>19</v>
      </c>
      <c r="CK35" s="34" t="s">
        <v>19</v>
      </c>
      <c r="CL35" s="34" t="s">
        <v>19</v>
      </c>
      <c r="CM35" s="34" t="s">
        <v>19</v>
      </c>
      <c r="CN35" s="34" t="s">
        <v>19</v>
      </c>
      <c r="CO35" s="34" t="s">
        <v>19</v>
      </c>
      <c r="CP35" s="34" t="s">
        <v>19</v>
      </c>
      <c r="CQ35" s="34" t="s">
        <v>19</v>
      </c>
      <c r="CR35" s="34" t="s">
        <v>19</v>
      </c>
      <c r="CS35" s="34" t="s">
        <v>19</v>
      </c>
      <c r="CT35" s="34" t="s">
        <v>19</v>
      </c>
      <c r="CU35" s="34" t="s">
        <v>19</v>
      </c>
      <c r="CV35" s="34" t="s">
        <v>19</v>
      </c>
      <c r="CW35" s="34" t="s">
        <v>19</v>
      </c>
      <c r="CX35" s="34" t="s">
        <v>19</v>
      </c>
      <c r="CY35" s="12">
        <f aca="true" t="shared" si="6" ref="CY35:CY66">SUM(B35:CX35)</f>
        <v>17573.46</v>
      </c>
      <c r="CZ35" s="12">
        <f aca="true" t="shared" si="7" ref="CZ35:CZ66">SUM(B35:U35)</f>
        <v>10657.799</v>
      </c>
      <c r="DA35" s="12">
        <f aca="true" t="shared" si="8" ref="DA35:DA66">SUM(BO35:CX35)</f>
        <v>510.21799999999996</v>
      </c>
      <c r="DB35" s="14">
        <f aca="true" t="shared" si="9" ref="DB35:DB66">CZ35/$CY35*100</f>
        <v>60.64712925058583</v>
      </c>
      <c r="DC35" s="14">
        <f aca="true" t="shared" si="10" ref="DC35:DC66">DA35/$CY35*100</f>
        <v>2.9033440199027396</v>
      </c>
      <c r="DD35" s="14">
        <f aca="true" t="shared" si="11" ref="DD35:DD66">100-DB35-DC35</f>
        <v>36.44952672951143</v>
      </c>
    </row>
    <row r="36" spans="1:108" ht="13.5">
      <c r="A36" s="9">
        <v>1983</v>
      </c>
      <c r="B36" s="33">
        <v>813.949</v>
      </c>
      <c r="C36" s="33">
        <v>777.396</v>
      </c>
      <c r="D36" s="33">
        <v>742.859</v>
      </c>
      <c r="E36" s="33">
        <v>710.223</v>
      </c>
      <c r="F36" s="33">
        <v>679.37</v>
      </c>
      <c r="G36" s="33">
        <v>650.187</v>
      </c>
      <c r="H36" s="33">
        <v>622.556</v>
      </c>
      <c r="I36" s="33">
        <v>596.361</v>
      </c>
      <c r="J36" s="33">
        <v>571.489</v>
      </c>
      <c r="K36" s="33">
        <v>547.822</v>
      </c>
      <c r="L36" s="33">
        <v>525.398</v>
      </c>
      <c r="M36" s="33">
        <v>504.258</v>
      </c>
      <c r="N36" s="33">
        <v>483.512</v>
      </c>
      <c r="O36" s="33">
        <v>462.728</v>
      </c>
      <c r="P36" s="33">
        <v>442.264</v>
      </c>
      <c r="Q36" s="33">
        <v>422.788</v>
      </c>
      <c r="R36" s="33">
        <v>404.048</v>
      </c>
      <c r="S36" s="33">
        <v>386.626</v>
      </c>
      <c r="T36" s="33">
        <v>370.844</v>
      </c>
      <c r="U36" s="33">
        <v>356.317</v>
      </c>
      <c r="V36" s="33">
        <v>342.3</v>
      </c>
      <c r="W36" s="33">
        <v>328.885</v>
      </c>
      <c r="X36" s="33">
        <v>315.848</v>
      </c>
      <c r="Y36" s="33">
        <v>302.989</v>
      </c>
      <c r="Z36" s="33">
        <v>290.361</v>
      </c>
      <c r="AA36" s="33">
        <v>278.167</v>
      </c>
      <c r="AB36" s="33">
        <v>266.296</v>
      </c>
      <c r="AC36" s="33">
        <v>254.69</v>
      </c>
      <c r="AD36" s="33">
        <v>243.311</v>
      </c>
      <c r="AE36" s="33">
        <v>232.088</v>
      </c>
      <c r="AF36" s="33">
        <v>221.213</v>
      </c>
      <c r="AG36" s="33">
        <v>210.917</v>
      </c>
      <c r="AH36" s="33">
        <v>199.737</v>
      </c>
      <c r="AI36" s="33">
        <v>187.047</v>
      </c>
      <c r="AJ36" s="33">
        <v>173.644</v>
      </c>
      <c r="AK36" s="33">
        <v>160.951</v>
      </c>
      <c r="AL36" s="33">
        <v>148.692</v>
      </c>
      <c r="AM36" s="33">
        <v>137.907</v>
      </c>
      <c r="AN36" s="33">
        <v>129.254</v>
      </c>
      <c r="AO36" s="33">
        <v>122.311</v>
      </c>
      <c r="AP36" s="33">
        <v>115.707</v>
      </c>
      <c r="AQ36" s="33">
        <v>109.391</v>
      </c>
      <c r="AR36" s="33">
        <v>104.997</v>
      </c>
      <c r="AS36" s="33">
        <v>103.098</v>
      </c>
      <c r="AT36" s="33">
        <v>102.86</v>
      </c>
      <c r="AU36" s="33">
        <v>102.872</v>
      </c>
      <c r="AV36" s="33">
        <v>103.418</v>
      </c>
      <c r="AW36" s="33">
        <v>103.129</v>
      </c>
      <c r="AX36" s="33">
        <v>101.175</v>
      </c>
      <c r="AY36" s="33">
        <v>98.112</v>
      </c>
      <c r="AZ36" s="33">
        <v>95.409</v>
      </c>
      <c r="BA36" s="33">
        <v>92.871</v>
      </c>
      <c r="BB36" s="33">
        <v>89.82</v>
      </c>
      <c r="BC36" s="33">
        <v>86.101</v>
      </c>
      <c r="BD36" s="33">
        <v>81.956</v>
      </c>
      <c r="BE36" s="33">
        <v>77.783</v>
      </c>
      <c r="BF36" s="33">
        <v>73.491</v>
      </c>
      <c r="BG36" s="33">
        <v>69.545</v>
      </c>
      <c r="BH36" s="33">
        <v>66.206</v>
      </c>
      <c r="BI36" s="33">
        <v>63.29</v>
      </c>
      <c r="BJ36" s="33">
        <v>60.318</v>
      </c>
      <c r="BK36" s="33">
        <v>57.37</v>
      </c>
      <c r="BL36" s="33">
        <v>54.564</v>
      </c>
      <c r="BM36" s="33">
        <v>51.908</v>
      </c>
      <c r="BN36" s="33">
        <v>49.371</v>
      </c>
      <c r="BO36" s="33">
        <v>46.913</v>
      </c>
      <c r="BP36" s="33">
        <v>44.541</v>
      </c>
      <c r="BQ36" s="33">
        <v>42.181</v>
      </c>
      <c r="BR36" s="33">
        <v>39.792</v>
      </c>
      <c r="BS36" s="33">
        <v>37.399</v>
      </c>
      <c r="BT36" s="33">
        <v>35.061</v>
      </c>
      <c r="BU36" s="33">
        <v>32.771</v>
      </c>
      <c r="BV36" s="33">
        <v>30.501</v>
      </c>
      <c r="BW36" s="33">
        <v>28.24</v>
      </c>
      <c r="BX36" s="33">
        <v>25.997</v>
      </c>
      <c r="BY36" s="33">
        <v>23.811</v>
      </c>
      <c r="BZ36" s="33">
        <v>21.715</v>
      </c>
      <c r="CA36" s="33">
        <v>19.544</v>
      </c>
      <c r="CB36" s="33">
        <v>17.236</v>
      </c>
      <c r="CC36" s="33">
        <v>14.885</v>
      </c>
      <c r="CD36" s="33">
        <v>62.369</v>
      </c>
      <c r="CE36" s="34" t="s">
        <v>19</v>
      </c>
      <c r="CF36" s="34" t="s">
        <v>19</v>
      </c>
      <c r="CG36" s="34" t="s">
        <v>19</v>
      </c>
      <c r="CH36" s="34" t="s">
        <v>19</v>
      </c>
      <c r="CI36" s="34" t="s">
        <v>19</v>
      </c>
      <c r="CJ36" s="34" t="s">
        <v>19</v>
      </c>
      <c r="CK36" s="34" t="s">
        <v>19</v>
      </c>
      <c r="CL36" s="34" t="s">
        <v>19</v>
      </c>
      <c r="CM36" s="34" t="s">
        <v>19</v>
      </c>
      <c r="CN36" s="34" t="s">
        <v>19</v>
      </c>
      <c r="CO36" s="34" t="s">
        <v>19</v>
      </c>
      <c r="CP36" s="34" t="s">
        <v>19</v>
      </c>
      <c r="CQ36" s="34" t="s">
        <v>19</v>
      </c>
      <c r="CR36" s="34" t="s">
        <v>19</v>
      </c>
      <c r="CS36" s="34" t="s">
        <v>19</v>
      </c>
      <c r="CT36" s="34" t="s">
        <v>19</v>
      </c>
      <c r="CU36" s="34" t="s">
        <v>19</v>
      </c>
      <c r="CV36" s="34" t="s">
        <v>19</v>
      </c>
      <c r="CW36" s="34" t="s">
        <v>19</v>
      </c>
      <c r="CX36" s="34" t="s">
        <v>19</v>
      </c>
      <c r="CY36" s="12">
        <f t="shared" si="6"/>
        <v>18255.320999999996</v>
      </c>
      <c r="CZ36" s="12">
        <f t="shared" si="7"/>
        <v>11070.994999999999</v>
      </c>
      <c r="DA36" s="12">
        <f t="shared" si="8"/>
        <v>522.9559999999999</v>
      </c>
      <c r="DB36" s="14">
        <f t="shared" si="9"/>
        <v>60.64530445671156</v>
      </c>
      <c r="DC36" s="14">
        <f t="shared" si="10"/>
        <v>2.864677098803138</v>
      </c>
      <c r="DD36" s="14">
        <f t="shared" si="11"/>
        <v>36.49001844448531</v>
      </c>
    </row>
    <row r="37" spans="1:108" ht="13.5">
      <c r="A37" s="9">
        <v>1984</v>
      </c>
      <c r="B37" s="33">
        <v>842.674</v>
      </c>
      <c r="C37" s="33">
        <v>804.234</v>
      </c>
      <c r="D37" s="33">
        <v>768.228</v>
      </c>
      <c r="E37" s="33">
        <v>734.482</v>
      </c>
      <c r="F37" s="33">
        <v>702.827</v>
      </c>
      <c r="G37" s="33">
        <v>673.093</v>
      </c>
      <c r="H37" s="33">
        <v>645.104</v>
      </c>
      <c r="I37" s="33">
        <v>618.693</v>
      </c>
      <c r="J37" s="33">
        <v>593.687</v>
      </c>
      <c r="K37" s="33">
        <v>569.913</v>
      </c>
      <c r="L37" s="33">
        <v>547.483</v>
      </c>
      <c r="M37" s="33">
        <v>526.498</v>
      </c>
      <c r="N37" s="33">
        <v>505.398</v>
      </c>
      <c r="O37" s="33">
        <v>483.453</v>
      </c>
      <c r="P37" s="33">
        <v>461.327</v>
      </c>
      <c r="Q37" s="33">
        <v>440.281</v>
      </c>
      <c r="R37" s="33">
        <v>419.897</v>
      </c>
      <c r="S37" s="33">
        <v>401.217</v>
      </c>
      <c r="T37" s="33">
        <v>384.825</v>
      </c>
      <c r="U37" s="33">
        <v>370.107</v>
      </c>
      <c r="V37" s="33">
        <v>355.848</v>
      </c>
      <c r="W37" s="33">
        <v>342.277</v>
      </c>
      <c r="X37" s="33">
        <v>328.881</v>
      </c>
      <c r="Y37" s="33">
        <v>315.278</v>
      </c>
      <c r="Z37" s="33">
        <v>301.707</v>
      </c>
      <c r="AA37" s="33">
        <v>288.679</v>
      </c>
      <c r="AB37" s="33">
        <v>275.959</v>
      </c>
      <c r="AC37" s="33">
        <v>263.915</v>
      </c>
      <c r="AD37" s="33">
        <v>252.733</v>
      </c>
      <c r="AE37" s="33">
        <v>242.104</v>
      </c>
      <c r="AF37" s="33">
        <v>231.72</v>
      </c>
      <c r="AG37" s="33">
        <v>221.863</v>
      </c>
      <c r="AH37" s="33">
        <v>211.043</v>
      </c>
      <c r="AI37" s="33">
        <v>198.557</v>
      </c>
      <c r="AJ37" s="33">
        <v>185.185</v>
      </c>
      <c r="AK37" s="33">
        <v>172.53</v>
      </c>
      <c r="AL37" s="33">
        <v>160.414</v>
      </c>
      <c r="AM37" s="33">
        <v>149.061</v>
      </c>
      <c r="AN37" s="33">
        <v>138.793</v>
      </c>
      <c r="AO37" s="33">
        <v>129.595</v>
      </c>
      <c r="AP37" s="33">
        <v>120.839</v>
      </c>
      <c r="AQ37" s="33">
        <v>112.295</v>
      </c>
      <c r="AR37" s="33">
        <v>106.229</v>
      </c>
      <c r="AS37" s="33">
        <v>103.592</v>
      </c>
      <c r="AT37" s="33">
        <v>103.26</v>
      </c>
      <c r="AU37" s="33">
        <v>103.102</v>
      </c>
      <c r="AV37" s="33">
        <v>103.494</v>
      </c>
      <c r="AW37" s="33">
        <v>103.301</v>
      </c>
      <c r="AX37" s="33">
        <v>101.734</v>
      </c>
      <c r="AY37" s="33">
        <v>99.242</v>
      </c>
      <c r="AZ37" s="33">
        <v>97.169</v>
      </c>
      <c r="BA37" s="33">
        <v>95.364</v>
      </c>
      <c r="BB37" s="33">
        <v>92.818</v>
      </c>
      <c r="BC37" s="33">
        <v>89.202</v>
      </c>
      <c r="BD37" s="33">
        <v>84.896</v>
      </c>
      <c r="BE37" s="33">
        <v>80.611</v>
      </c>
      <c r="BF37" s="33">
        <v>76.209</v>
      </c>
      <c r="BG37" s="33">
        <v>72.109</v>
      </c>
      <c r="BH37" s="33">
        <v>68.596</v>
      </c>
      <c r="BI37" s="33">
        <v>65.484</v>
      </c>
      <c r="BJ37" s="33">
        <v>62.289</v>
      </c>
      <c r="BK37" s="33">
        <v>59.082</v>
      </c>
      <c r="BL37" s="33">
        <v>56.067</v>
      </c>
      <c r="BM37" s="33">
        <v>53.279</v>
      </c>
      <c r="BN37" s="33">
        <v>50.662</v>
      </c>
      <c r="BO37" s="33">
        <v>48.118</v>
      </c>
      <c r="BP37" s="33">
        <v>45.661</v>
      </c>
      <c r="BQ37" s="33">
        <v>43.216</v>
      </c>
      <c r="BR37" s="33">
        <v>40.732</v>
      </c>
      <c r="BS37" s="33">
        <v>38.239</v>
      </c>
      <c r="BT37" s="33">
        <v>35.813</v>
      </c>
      <c r="BU37" s="33">
        <v>33.441</v>
      </c>
      <c r="BV37" s="33">
        <v>31.106</v>
      </c>
      <c r="BW37" s="33">
        <v>28.813</v>
      </c>
      <c r="BX37" s="33">
        <v>26.557</v>
      </c>
      <c r="BY37" s="33">
        <v>24.361</v>
      </c>
      <c r="BZ37" s="33">
        <v>22.258</v>
      </c>
      <c r="CA37" s="33">
        <v>20.071</v>
      </c>
      <c r="CB37" s="33">
        <v>17.719</v>
      </c>
      <c r="CC37" s="33">
        <v>15.31</v>
      </c>
      <c r="CD37" s="33">
        <v>64.606</v>
      </c>
      <c r="CE37" s="34" t="s">
        <v>19</v>
      </c>
      <c r="CF37" s="34" t="s">
        <v>19</v>
      </c>
      <c r="CG37" s="34" t="s">
        <v>19</v>
      </c>
      <c r="CH37" s="34" t="s">
        <v>19</v>
      </c>
      <c r="CI37" s="34" t="s">
        <v>19</v>
      </c>
      <c r="CJ37" s="34" t="s">
        <v>19</v>
      </c>
      <c r="CK37" s="34" t="s">
        <v>19</v>
      </c>
      <c r="CL37" s="34" t="s">
        <v>19</v>
      </c>
      <c r="CM37" s="34" t="s">
        <v>19</v>
      </c>
      <c r="CN37" s="34" t="s">
        <v>19</v>
      </c>
      <c r="CO37" s="34" t="s">
        <v>19</v>
      </c>
      <c r="CP37" s="34" t="s">
        <v>19</v>
      </c>
      <c r="CQ37" s="34" t="s">
        <v>19</v>
      </c>
      <c r="CR37" s="34" t="s">
        <v>19</v>
      </c>
      <c r="CS37" s="34" t="s">
        <v>19</v>
      </c>
      <c r="CT37" s="34" t="s">
        <v>19</v>
      </c>
      <c r="CU37" s="34" t="s">
        <v>19</v>
      </c>
      <c r="CV37" s="34" t="s">
        <v>19</v>
      </c>
      <c r="CW37" s="34" t="s">
        <v>19</v>
      </c>
      <c r="CX37" s="34" t="s">
        <v>19</v>
      </c>
      <c r="CY37" s="12">
        <f t="shared" si="6"/>
        <v>18956.509</v>
      </c>
      <c r="CZ37" s="12">
        <f t="shared" si="7"/>
        <v>11493.421</v>
      </c>
      <c r="DA37" s="12">
        <f t="shared" si="8"/>
        <v>536.021</v>
      </c>
      <c r="DB37" s="14">
        <f t="shared" si="9"/>
        <v>60.63047262552404</v>
      </c>
      <c r="DC37" s="14">
        <f t="shared" si="10"/>
        <v>2.8276356158193474</v>
      </c>
      <c r="DD37" s="14">
        <f t="shared" si="11"/>
        <v>36.54189175865661</v>
      </c>
    </row>
    <row r="38" spans="1:108" ht="13.5">
      <c r="A38" s="9">
        <v>1985</v>
      </c>
      <c r="B38" s="33">
        <v>867.626</v>
      </c>
      <c r="C38" s="33">
        <v>828.964</v>
      </c>
      <c r="D38" s="33">
        <v>792.759</v>
      </c>
      <c r="E38" s="33">
        <v>758.831</v>
      </c>
      <c r="F38" s="33">
        <v>726.997</v>
      </c>
      <c r="G38" s="33">
        <v>697.07</v>
      </c>
      <c r="H38" s="33">
        <v>668.87</v>
      </c>
      <c r="I38" s="33">
        <v>642.214</v>
      </c>
      <c r="J38" s="33">
        <v>616.917</v>
      </c>
      <c r="K38" s="33">
        <v>592.798</v>
      </c>
      <c r="L38" s="33">
        <v>569.994</v>
      </c>
      <c r="M38" s="33">
        <v>548.638</v>
      </c>
      <c r="N38" s="33">
        <v>526.951</v>
      </c>
      <c r="O38" s="33">
        <v>504.107</v>
      </c>
      <c r="P38" s="33">
        <v>480.882</v>
      </c>
      <c r="Q38" s="33">
        <v>458.746</v>
      </c>
      <c r="R38" s="33">
        <v>437.242</v>
      </c>
      <c r="S38" s="33">
        <v>417.545</v>
      </c>
      <c r="T38" s="33">
        <v>400.337</v>
      </c>
      <c r="U38" s="33">
        <v>384.936</v>
      </c>
      <c r="V38" s="33">
        <v>369.993</v>
      </c>
      <c r="W38" s="33">
        <v>355.785</v>
      </c>
      <c r="X38" s="33">
        <v>341.748</v>
      </c>
      <c r="Y38" s="33">
        <v>327.466</v>
      </c>
      <c r="Z38" s="33">
        <v>313.229</v>
      </c>
      <c r="AA38" s="33">
        <v>299.594</v>
      </c>
      <c r="AB38" s="33">
        <v>286.286</v>
      </c>
      <c r="AC38" s="33">
        <v>273.886</v>
      </c>
      <c r="AD38" s="33">
        <v>262.688</v>
      </c>
      <c r="AE38" s="33">
        <v>252.265</v>
      </c>
      <c r="AF38" s="33">
        <v>242.04</v>
      </c>
      <c r="AG38" s="33">
        <v>232.294</v>
      </c>
      <c r="AH38" s="33">
        <v>221.653</v>
      </c>
      <c r="AI38" s="33">
        <v>209.43</v>
      </c>
      <c r="AJ38" s="33">
        <v>196.309</v>
      </c>
      <c r="AK38" s="33">
        <v>183.873</v>
      </c>
      <c r="AL38" s="33">
        <v>172.045</v>
      </c>
      <c r="AM38" s="33">
        <v>160.382</v>
      </c>
      <c r="AN38" s="33">
        <v>148.907</v>
      </c>
      <c r="AO38" s="33">
        <v>137.935</v>
      </c>
      <c r="AP38" s="33">
        <v>127.488</v>
      </c>
      <c r="AQ38" s="33">
        <v>117.23</v>
      </c>
      <c r="AR38" s="33">
        <v>109.685</v>
      </c>
      <c r="AS38" s="33">
        <v>106.004</v>
      </c>
      <c r="AT38" s="33">
        <v>104.96</v>
      </c>
      <c r="AU38" s="33">
        <v>104.059</v>
      </c>
      <c r="AV38" s="33">
        <v>103.685</v>
      </c>
      <c r="AW38" s="33">
        <v>103.13</v>
      </c>
      <c r="AX38" s="33">
        <v>101.751</v>
      </c>
      <c r="AY38" s="33">
        <v>99.815</v>
      </c>
      <c r="AZ38" s="33">
        <v>98.32</v>
      </c>
      <c r="BA38" s="33">
        <v>97.174</v>
      </c>
      <c r="BB38" s="33">
        <v>95.148</v>
      </c>
      <c r="BC38" s="33">
        <v>91.755</v>
      </c>
      <c r="BD38" s="33">
        <v>87.475</v>
      </c>
      <c r="BE38" s="33">
        <v>83.277</v>
      </c>
      <c r="BF38" s="33">
        <v>78.992</v>
      </c>
      <c r="BG38" s="33">
        <v>74.901</v>
      </c>
      <c r="BH38" s="33">
        <v>71.252</v>
      </c>
      <c r="BI38" s="33">
        <v>67.91</v>
      </c>
      <c r="BJ38" s="33">
        <v>64.47</v>
      </c>
      <c r="BK38" s="33">
        <v>60.994</v>
      </c>
      <c r="BL38" s="33">
        <v>57.742</v>
      </c>
      <c r="BM38" s="33">
        <v>54.799</v>
      </c>
      <c r="BN38" s="33">
        <v>52.08</v>
      </c>
      <c r="BO38" s="33">
        <v>49.414</v>
      </c>
      <c r="BP38" s="33">
        <v>46.832</v>
      </c>
      <c r="BQ38" s="33">
        <v>44.274</v>
      </c>
      <c r="BR38" s="33">
        <v>41.688</v>
      </c>
      <c r="BS38" s="33">
        <v>39.106</v>
      </c>
      <c r="BT38" s="33">
        <v>36.601</v>
      </c>
      <c r="BU38" s="33">
        <v>34.149</v>
      </c>
      <c r="BV38" s="33">
        <v>31.754</v>
      </c>
      <c r="BW38" s="33">
        <v>29.418</v>
      </c>
      <c r="BX38" s="33">
        <v>27.128</v>
      </c>
      <c r="BY38" s="33">
        <v>24.904</v>
      </c>
      <c r="BZ38" s="33">
        <v>22.779</v>
      </c>
      <c r="CA38" s="33">
        <v>20.564</v>
      </c>
      <c r="CB38" s="33">
        <v>18.171</v>
      </c>
      <c r="CC38" s="33">
        <v>15.716</v>
      </c>
      <c r="CD38" s="33">
        <v>66.856</v>
      </c>
      <c r="CE38" s="34" t="s">
        <v>19</v>
      </c>
      <c r="CF38" s="34" t="s">
        <v>19</v>
      </c>
      <c r="CG38" s="34" t="s">
        <v>19</v>
      </c>
      <c r="CH38" s="34" t="s">
        <v>19</v>
      </c>
      <c r="CI38" s="34" t="s">
        <v>19</v>
      </c>
      <c r="CJ38" s="34" t="s">
        <v>19</v>
      </c>
      <c r="CK38" s="34" t="s">
        <v>19</v>
      </c>
      <c r="CL38" s="34" t="s">
        <v>19</v>
      </c>
      <c r="CM38" s="34" t="s">
        <v>19</v>
      </c>
      <c r="CN38" s="34" t="s">
        <v>19</v>
      </c>
      <c r="CO38" s="34" t="s">
        <v>19</v>
      </c>
      <c r="CP38" s="34" t="s">
        <v>19</v>
      </c>
      <c r="CQ38" s="34" t="s">
        <v>19</v>
      </c>
      <c r="CR38" s="34" t="s">
        <v>19</v>
      </c>
      <c r="CS38" s="34" t="s">
        <v>19</v>
      </c>
      <c r="CT38" s="34" t="s">
        <v>19</v>
      </c>
      <c r="CU38" s="34" t="s">
        <v>19</v>
      </c>
      <c r="CV38" s="34" t="s">
        <v>19</v>
      </c>
      <c r="CW38" s="34" t="s">
        <v>19</v>
      </c>
      <c r="CX38" s="34" t="s">
        <v>19</v>
      </c>
      <c r="CY38" s="12">
        <f t="shared" si="6"/>
        <v>19673.681999999997</v>
      </c>
      <c r="CZ38" s="12">
        <f t="shared" si="7"/>
        <v>11922.423999999999</v>
      </c>
      <c r="DA38" s="12">
        <f t="shared" si="8"/>
        <v>549.354</v>
      </c>
      <c r="DB38" s="14">
        <f t="shared" si="9"/>
        <v>60.600877863127</v>
      </c>
      <c r="DC38" s="14">
        <f t="shared" si="10"/>
        <v>2.792329366714376</v>
      </c>
      <c r="DD38" s="14">
        <f t="shared" si="11"/>
        <v>36.60679277015862</v>
      </c>
    </row>
    <row r="39" spans="1:108" ht="13.5">
      <c r="A39" s="9">
        <v>1986</v>
      </c>
      <c r="B39" s="33">
        <v>889.158</v>
      </c>
      <c r="C39" s="33">
        <v>851.901</v>
      </c>
      <c r="D39" s="33">
        <v>816.721</v>
      </c>
      <c r="E39" s="33">
        <v>783.474</v>
      </c>
      <c r="F39" s="33">
        <v>752.011</v>
      </c>
      <c r="G39" s="33">
        <v>722.182</v>
      </c>
      <c r="H39" s="33">
        <v>693.842</v>
      </c>
      <c r="I39" s="33">
        <v>666.842</v>
      </c>
      <c r="J39" s="33">
        <v>641.033</v>
      </c>
      <c r="K39" s="33">
        <v>616.271</v>
      </c>
      <c r="L39" s="33">
        <v>592.671</v>
      </c>
      <c r="M39" s="33">
        <v>570.354</v>
      </c>
      <c r="N39" s="33">
        <v>547.836</v>
      </c>
      <c r="O39" s="33">
        <v>524.438</v>
      </c>
      <c r="P39" s="33">
        <v>500.811</v>
      </c>
      <c r="Q39" s="33">
        <v>478.194</v>
      </c>
      <c r="R39" s="33">
        <v>456.233</v>
      </c>
      <c r="S39" s="33">
        <v>435.839</v>
      </c>
      <c r="T39" s="33">
        <v>417.555</v>
      </c>
      <c r="U39" s="33">
        <v>400.87</v>
      </c>
      <c r="V39" s="33">
        <v>384.701</v>
      </c>
      <c r="W39" s="33">
        <v>369.254</v>
      </c>
      <c r="X39" s="33">
        <v>354.233</v>
      </c>
      <c r="Y39" s="33">
        <v>339.379</v>
      </c>
      <c r="Z39" s="33">
        <v>324.846</v>
      </c>
      <c r="AA39" s="33">
        <v>310.918</v>
      </c>
      <c r="AB39" s="33">
        <v>297.373</v>
      </c>
      <c r="AC39" s="33">
        <v>284.742</v>
      </c>
      <c r="AD39" s="33">
        <v>273.257</v>
      </c>
      <c r="AE39" s="33">
        <v>262.537</v>
      </c>
      <c r="AF39" s="33">
        <v>252.049</v>
      </c>
      <c r="AG39" s="33">
        <v>241.99</v>
      </c>
      <c r="AH39" s="33">
        <v>231.285</v>
      </c>
      <c r="AI39" s="33">
        <v>219.375</v>
      </c>
      <c r="AJ39" s="33">
        <v>206.76</v>
      </c>
      <c r="AK39" s="33">
        <v>194.754</v>
      </c>
      <c r="AL39" s="33">
        <v>183.377</v>
      </c>
      <c r="AM39" s="33">
        <v>171.708</v>
      </c>
      <c r="AN39" s="33">
        <v>159.507</v>
      </c>
      <c r="AO39" s="33">
        <v>147.331</v>
      </c>
      <c r="AP39" s="33">
        <v>135.752</v>
      </c>
      <c r="AQ39" s="33">
        <v>124.395</v>
      </c>
      <c r="AR39" s="33">
        <v>115.611</v>
      </c>
      <c r="AS39" s="33">
        <v>110.545</v>
      </c>
      <c r="AT39" s="33">
        <v>108.073</v>
      </c>
      <c r="AU39" s="33">
        <v>105.768</v>
      </c>
      <c r="AV39" s="33">
        <v>103.931</v>
      </c>
      <c r="AW39" s="33">
        <v>102.49</v>
      </c>
      <c r="AX39" s="33">
        <v>101.104</v>
      </c>
      <c r="AY39" s="33">
        <v>99.744</v>
      </c>
      <c r="AZ39" s="33">
        <v>98.792</v>
      </c>
      <c r="BA39" s="33">
        <v>98.264</v>
      </c>
      <c r="BB39" s="33">
        <v>96.788</v>
      </c>
      <c r="BC39" s="33">
        <v>93.754</v>
      </c>
      <c r="BD39" s="33">
        <v>89.693</v>
      </c>
      <c r="BE39" s="33">
        <v>85.795</v>
      </c>
      <c r="BF39" s="33">
        <v>81.864</v>
      </c>
      <c r="BG39" s="33">
        <v>77.947</v>
      </c>
      <c r="BH39" s="33">
        <v>74.201</v>
      </c>
      <c r="BI39" s="33">
        <v>70.579</v>
      </c>
      <c r="BJ39" s="33">
        <v>66.865</v>
      </c>
      <c r="BK39" s="33">
        <v>63.084</v>
      </c>
      <c r="BL39" s="33">
        <v>59.563</v>
      </c>
      <c r="BM39" s="33">
        <v>56.441</v>
      </c>
      <c r="BN39" s="33">
        <v>53.599</v>
      </c>
      <c r="BO39" s="33">
        <v>50.784</v>
      </c>
      <c r="BP39" s="33">
        <v>48.037</v>
      </c>
      <c r="BQ39" s="33">
        <v>45.341</v>
      </c>
      <c r="BR39" s="33">
        <v>42.653</v>
      </c>
      <c r="BS39" s="33">
        <v>39.996</v>
      </c>
      <c r="BT39" s="33">
        <v>37.42</v>
      </c>
      <c r="BU39" s="33">
        <v>34.908</v>
      </c>
      <c r="BV39" s="33">
        <v>32.455</v>
      </c>
      <c r="BW39" s="33">
        <v>30.059</v>
      </c>
      <c r="BX39" s="33">
        <v>27.713</v>
      </c>
      <c r="BY39" s="33">
        <v>25.439</v>
      </c>
      <c r="BZ39" s="33">
        <v>23.27</v>
      </c>
      <c r="CA39" s="33">
        <v>21.013</v>
      </c>
      <c r="CB39" s="33">
        <v>18.588</v>
      </c>
      <c r="CC39" s="33">
        <v>16.098</v>
      </c>
      <c r="CD39" s="33">
        <v>69.129</v>
      </c>
      <c r="CE39" s="34" t="s">
        <v>19</v>
      </c>
      <c r="CF39" s="34" t="s">
        <v>19</v>
      </c>
      <c r="CG39" s="34" t="s">
        <v>19</v>
      </c>
      <c r="CH39" s="34" t="s">
        <v>19</v>
      </c>
      <c r="CI39" s="34" t="s">
        <v>19</v>
      </c>
      <c r="CJ39" s="34" t="s">
        <v>19</v>
      </c>
      <c r="CK39" s="34" t="s">
        <v>19</v>
      </c>
      <c r="CL39" s="34" t="s">
        <v>19</v>
      </c>
      <c r="CM39" s="34" t="s">
        <v>19</v>
      </c>
      <c r="CN39" s="34" t="s">
        <v>19</v>
      </c>
      <c r="CO39" s="34" t="s">
        <v>19</v>
      </c>
      <c r="CP39" s="34" t="s">
        <v>19</v>
      </c>
      <c r="CQ39" s="34" t="s">
        <v>19</v>
      </c>
      <c r="CR39" s="34" t="s">
        <v>19</v>
      </c>
      <c r="CS39" s="34" t="s">
        <v>19</v>
      </c>
      <c r="CT39" s="34" t="s">
        <v>19</v>
      </c>
      <c r="CU39" s="34" t="s">
        <v>19</v>
      </c>
      <c r="CV39" s="34" t="s">
        <v>19</v>
      </c>
      <c r="CW39" s="34" t="s">
        <v>19</v>
      </c>
      <c r="CX39" s="34" t="s">
        <v>19</v>
      </c>
      <c r="CY39" s="12">
        <f t="shared" si="6"/>
        <v>20405.156999999996</v>
      </c>
      <c r="CZ39" s="12">
        <f t="shared" si="7"/>
        <v>12358.235999999999</v>
      </c>
      <c r="DA39" s="12">
        <f t="shared" si="8"/>
        <v>562.903</v>
      </c>
      <c r="DB39" s="14">
        <f t="shared" si="9"/>
        <v>60.564277942090825</v>
      </c>
      <c r="DC39" s="14">
        <f t="shared" si="10"/>
        <v>2.758631065666391</v>
      </c>
      <c r="DD39" s="14">
        <f t="shared" si="11"/>
        <v>36.67709099224278</v>
      </c>
    </row>
    <row r="40" spans="1:108" ht="13.5">
      <c r="A40" s="9">
        <v>1987</v>
      </c>
      <c r="B40" s="33">
        <v>907.727</v>
      </c>
      <c r="C40" s="33">
        <v>873.141</v>
      </c>
      <c r="D40" s="33">
        <v>839.947</v>
      </c>
      <c r="E40" s="33">
        <v>808.072</v>
      </c>
      <c r="F40" s="33">
        <v>777.433</v>
      </c>
      <c r="G40" s="33">
        <v>747.957</v>
      </c>
      <c r="H40" s="33">
        <v>719.569</v>
      </c>
      <c r="I40" s="33">
        <v>692.185</v>
      </c>
      <c r="J40" s="33">
        <v>665.737</v>
      </c>
      <c r="K40" s="33">
        <v>640.139</v>
      </c>
      <c r="L40" s="33">
        <v>615.461</v>
      </c>
      <c r="M40" s="33">
        <v>591.767</v>
      </c>
      <c r="N40" s="33">
        <v>568.271</v>
      </c>
      <c r="O40" s="33">
        <v>544.621</v>
      </c>
      <c r="P40" s="33">
        <v>521.161</v>
      </c>
      <c r="Q40" s="33">
        <v>498.571</v>
      </c>
      <c r="R40" s="33">
        <v>476.694</v>
      </c>
      <c r="S40" s="33">
        <v>455.866</v>
      </c>
      <c r="T40" s="33">
        <v>436.318</v>
      </c>
      <c r="U40" s="33">
        <v>417.865</v>
      </c>
      <c r="V40" s="33">
        <v>400.039</v>
      </c>
      <c r="W40" s="33">
        <v>382.876</v>
      </c>
      <c r="X40" s="33">
        <v>366.593</v>
      </c>
      <c r="Y40" s="33">
        <v>351.233</v>
      </c>
      <c r="Z40" s="33">
        <v>336.683</v>
      </c>
      <c r="AA40" s="33">
        <v>322.688</v>
      </c>
      <c r="AB40" s="33">
        <v>309.172</v>
      </c>
      <c r="AC40" s="33">
        <v>296.379</v>
      </c>
      <c r="AD40" s="33">
        <v>284.356</v>
      </c>
      <c r="AE40" s="33">
        <v>272.898</v>
      </c>
      <c r="AF40" s="33">
        <v>261.765</v>
      </c>
      <c r="AG40" s="33">
        <v>251.015</v>
      </c>
      <c r="AH40" s="33">
        <v>240.037</v>
      </c>
      <c r="AI40" s="33">
        <v>228.498</v>
      </c>
      <c r="AJ40" s="33">
        <v>216.64</v>
      </c>
      <c r="AK40" s="33">
        <v>205.269</v>
      </c>
      <c r="AL40" s="33">
        <v>194.516</v>
      </c>
      <c r="AM40" s="33">
        <v>183.116</v>
      </c>
      <c r="AN40" s="33">
        <v>170.617</v>
      </c>
      <c r="AO40" s="33">
        <v>157.727</v>
      </c>
      <c r="AP40" s="33">
        <v>145.492</v>
      </c>
      <c r="AQ40" s="33">
        <v>133.564</v>
      </c>
      <c r="AR40" s="33">
        <v>123.749</v>
      </c>
      <c r="AS40" s="33">
        <v>117.009</v>
      </c>
      <c r="AT40" s="33">
        <v>112.509</v>
      </c>
      <c r="AU40" s="33">
        <v>108.241</v>
      </c>
      <c r="AV40" s="33">
        <v>104.35</v>
      </c>
      <c r="AW40" s="33">
        <v>101.575</v>
      </c>
      <c r="AX40" s="33">
        <v>99.998</v>
      </c>
      <c r="AY40" s="33">
        <v>99.206</v>
      </c>
      <c r="AZ40" s="33">
        <v>98.75</v>
      </c>
      <c r="BA40" s="33">
        <v>98.773</v>
      </c>
      <c r="BB40" s="33">
        <v>97.862</v>
      </c>
      <c r="BC40" s="33">
        <v>95.281</v>
      </c>
      <c r="BD40" s="33">
        <v>91.598</v>
      </c>
      <c r="BE40" s="33">
        <v>88.167</v>
      </c>
      <c r="BF40" s="33">
        <v>84.788</v>
      </c>
      <c r="BG40" s="33">
        <v>81.181</v>
      </c>
      <c r="BH40" s="33">
        <v>77.369</v>
      </c>
      <c r="BI40" s="33">
        <v>73.435</v>
      </c>
      <c r="BJ40" s="33">
        <v>69.428</v>
      </c>
      <c r="BK40" s="33">
        <v>65.323</v>
      </c>
      <c r="BL40" s="33">
        <v>61.515</v>
      </c>
      <c r="BM40" s="33">
        <v>58.196</v>
      </c>
      <c r="BN40" s="33">
        <v>55.22</v>
      </c>
      <c r="BO40" s="33">
        <v>52.23</v>
      </c>
      <c r="BP40" s="33">
        <v>49.293</v>
      </c>
      <c r="BQ40" s="33">
        <v>46.437</v>
      </c>
      <c r="BR40" s="33">
        <v>43.647</v>
      </c>
      <c r="BS40" s="33">
        <v>40.924</v>
      </c>
      <c r="BT40" s="33">
        <v>38.283</v>
      </c>
      <c r="BU40" s="33">
        <v>35.719</v>
      </c>
      <c r="BV40" s="33">
        <v>33.208</v>
      </c>
      <c r="BW40" s="33">
        <v>30.74</v>
      </c>
      <c r="BX40" s="33">
        <v>28.315</v>
      </c>
      <c r="BY40" s="33">
        <v>25.972</v>
      </c>
      <c r="BZ40" s="33">
        <v>23.741</v>
      </c>
      <c r="CA40" s="33">
        <v>21.434</v>
      </c>
      <c r="CB40" s="33">
        <v>18.974</v>
      </c>
      <c r="CC40" s="33">
        <v>16.466</v>
      </c>
      <c r="CD40" s="33">
        <v>71.435</v>
      </c>
      <c r="CE40" s="34" t="s">
        <v>19</v>
      </c>
      <c r="CF40" s="34" t="s">
        <v>19</v>
      </c>
      <c r="CG40" s="34" t="s">
        <v>19</v>
      </c>
      <c r="CH40" s="34" t="s">
        <v>19</v>
      </c>
      <c r="CI40" s="34" t="s">
        <v>19</v>
      </c>
      <c r="CJ40" s="34" t="s">
        <v>19</v>
      </c>
      <c r="CK40" s="34" t="s">
        <v>19</v>
      </c>
      <c r="CL40" s="34" t="s">
        <v>19</v>
      </c>
      <c r="CM40" s="34" t="s">
        <v>19</v>
      </c>
      <c r="CN40" s="34" t="s">
        <v>19</v>
      </c>
      <c r="CO40" s="34" t="s">
        <v>19</v>
      </c>
      <c r="CP40" s="34" t="s">
        <v>19</v>
      </c>
      <c r="CQ40" s="34" t="s">
        <v>19</v>
      </c>
      <c r="CR40" s="34" t="s">
        <v>19</v>
      </c>
      <c r="CS40" s="34" t="s">
        <v>19</v>
      </c>
      <c r="CT40" s="34" t="s">
        <v>19</v>
      </c>
      <c r="CU40" s="34" t="s">
        <v>19</v>
      </c>
      <c r="CV40" s="34" t="s">
        <v>19</v>
      </c>
      <c r="CW40" s="34" t="s">
        <v>19</v>
      </c>
      <c r="CX40" s="34" t="s">
        <v>19</v>
      </c>
      <c r="CY40" s="12">
        <f t="shared" si="6"/>
        <v>21150.016000000003</v>
      </c>
      <c r="CZ40" s="12">
        <f t="shared" si="7"/>
        <v>12798.501999999997</v>
      </c>
      <c r="DA40" s="12">
        <f t="shared" si="8"/>
        <v>576.818</v>
      </c>
      <c r="DB40" s="14">
        <f t="shared" si="9"/>
        <v>60.5129660422006</v>
      </c>
      <c r="DC40" s="14">
        <f t="shared" si="10"/>
        <v>2.727269804429462</v>
      </c>
      <c r="DD40" s="14">
        <f t="shared" si="11"/>
        <v>36.759764153369936</v>
      </c>
    </row>
    <row r="41" spans="1:108" ht="13.5">
      <c r="A41" s="9">
        <v>1988</v>
      </c>
      <c r="B41" s="33">
        <v>921.71</v>
      </c>
      <c r="C41" s="33">
        <v>891.147</v>
      </c>
      <c r="D41" s="33">
        <v>861.03</v>
      </c>
      <c r="E41" s="33">
        <v>831.383</v>
      </c>
      <c r="F41" s="33">
        <v>802.223</v>
      </c>
      <c r="G41" s="33">
        <v>773.572</v>
      </c>
      <c r="H41" s="33">
        <v>745.449</v>
      </c>
      <c r="I41" s="33">
        <v>717.873</v>
      </c>
      <c r="J41" s="33">
        <v>690.867</v>
      </c>
      <c r="K41" s="33">
        <v>664.448</v>
      </c>
      <c r="L41" s="33">
        <v>638.611</v>
      </c>
      <c r="M41" s="33">
        <v>613.348</v>
      </c>
      <c r="N41" s="33">
        <v>588.813</v>
      </c>
      <c r="O41" s="33">
        <v>565.084</v>
      </c>
      <c r="P41" s="33">
        <v>542.094</v>
      </c>
      <c r="Q41" s="33">
        <v>519.781</v>
      </c>
      <c r="R41" s="33">
        <v>498.236</v>
      </c>
      <c r="S41" s="33">
        <v>477.109</v>
      </c>
      <c r="T41" s="33">
        <v>456.249</v>
      </c>
      <c r="U41" s="33">
        <v>435.869</v>
      </c>
      <c r="V41" s="33">
        <v>416.237</v>
      </c>
      <c r="W41" s="33">
        <v>397.183</v>
      </c>
      <c r="X41" s="33">
        <v>379.525</v>
      </c>
      <c r="Y41" s="33">
        <v>363.661</v>
      </c>
      <c r="Z41" s="33">
        <v>349.161</v>
      </c>
      <c r="AA41" s="33">
        <v>335.143</v>
      </c>
      <c r="AB41" s="33">
        <v>321.715</v>
      </c>
      <c r="AC41" s="33">
        <v>308.73</v>
      </c>
      <c r="AD41" s="33">
        <v>296.006</v>
      </c>
      <c r="AE41" s="33">
        <v>283.568</v>
      </c>
      <c r="AF41" s="33">
        <v>271.577</v>
      </c>
      <c r="AG41" s="33">
        <v>259.933</v>
      </c>
      <c r="AH41" s="33">
        <v>248.538</v>
      </c>
      <c r="AI41" s="33">
        <v>237.338</v>
      </c>
      <c r="AJ41" s="33">
        <v>226.277</v>
      </c>
      <c r="AK41" s="33">
        <v>215.573</v>
      </c>
      <c r="AL41" s="33">
        <v>205.447</v>
      </c>
      <c r="AM41" s="33">
        <v>194.454</v>
      </c>
      <c r="AN41" s="33">
        <v>181.978</v>
      </c>
      <c r="AO41" s="33">
        <v>168.799</v>
      </c>
      <c r="AP41" s="33">
        <v>156.313</v>
      </c>
      <c r="AQ41" s="33">
        <v>144.245</v>
      </c>
      <c r="AR41" s="33">
        <v>133.631</v>
      </c>
      <c r="AS41" s="33">
        <v>125.129</v>
      </c>
      <c r="AT41" s="33">
        <v>118.304</v>
      </c>
      <c r="AU41" s="33">
        <v>111.804</v>
      </c>
      <c r="AV41" s="33">
        <v>105.583</v>
      </c>
      <c r="AW41" s="33">
        <v>101.199</v>
      </c>
      <c r="AX41" s="33">
        <v>99.196</v>
      </c>
      <c r="AY41" s="33">
        <v>98.77</v>
      </c>
      <c r="AZ41" s="33">
        <v>98.59</v>
      </c>
      <c r="BA41" s="33">
        <v>98.927</v>
      </c>
      <c r="BB41" s="33">
        <v>98.439</v>
      </c>
      <c r="BC41" s="33">
        <v>96.327</v>
      </c>
      <c r="BD41" s="33">
        <v>93.132</v>
      </c>
      <c r="BE41" s="33">
        <v>90.276</v>
      </c>
      <c r="BF41" s="33">
        <v>87.568</v>
      </c>
      <c r="BG41" s="33">
        <v>84.377</v>
      </c>
      <c r="BH41" s="33">
        <v>80.559</v>
      </c>
      <c r="BI41" s="33">
        <v>76.341</v>
      </c>
      <c r="BJ41" s="33">
        <v>72.085</v>
      </c>
      <c r="BK41" s="33">
        <v>67.713</v>
      </c>
      <c r="BL41" s="33">
        <v>63.646</v>
      </c>
      <c r="BM41" s="33">
        <v>60.131</v>
      </c>
      <c r="BN41" s="33">
        <v>56.997</v>
      </c>
      <c r="BO41" s="33">
        <v>53.812</v>
      </c>
      <c r="BP41" s="33">
        <v>50.65</v>
      </c>
      <c r="BQ41" s="33">
        <v>47.618</v>
      </c>
      <c r="BR41" s="33">
        <v>44.714</v>
      </c>
      <c r="BS41" s="33">
        <v>41.922</v>
      </c>
      <c r="BT41" s="33">
        <v>39.214</v>
      </c>
      <c r="BU41" s="33">
        <v>36.59</v>
      </c>
      <c r="BV41" s="33">
        <v>34.013</v>
      </c>
      <c r="BW41" s="33">
        <v>31.463</v>
      </c>
      <c r="BX41" s="33">
        <v>28.945</v>
      </c>
      <c r="BY41" s="33">
        <v>26.522</v>
      </c>
      <c r="BZ41" s="33">
        <v>24.215</v>
      </c>
      <c r="CA41" s="33">
        <v>21.85</v>
      </c>
      <c r="CB41" s="33">
        <v>19.356</v>
      </c>
      <c r="CC41" s="33">
        <v>16.831</v>
      </c>
      <c r="CD41" s="33">
        <v>73.753</v>
      </c>
      <c r="CE41" s="34" t="s">
        <v>19</v>
      </c>
      <c r="CF41" s="34" t="s">
        <v>19</v>
      </c>
      <c r="CG41" s="34" t="s">
        <v>19</v>
      </c>
      <c r="CH41" s="34" t="s">
        <v>19</v>
      </c>
      <c r="CI41" s="34" t="s">
        <v>19</v>
      </c>
      <c r="CJ41" s="34" t="s">
        <v>19</v>
      </c>
      <c r="CK41" s="34" t="s">
        <v>19</v>
      </c>
      <c r="CL41" s="34" t="s">
        <v>19</v>
      </c>
      <c r="CM41" s="34" t="s">
        <v>19</v>
      </c>
      <c r="CN41" s="34" t="s">
        <v>19</v>
      </c>
      <c r="CO41" s="34" t="s">
        <v>19</v>
      </c>
      <c r="CP41" s="34" t="s">
        <v>19</v>
      </c>
      <c r="CQ41" s="34" t="s">
        <v>19</v>
      </c>
      <c r="CR41" s="34" t="s">
        <v>19</v>
      </c>
      <c r="CS41" s="34" t="s">
        <v>19</v>
      </c>
      <c r="CT41" s="34" t="s">
        <v>19</v>
      </c>
      <c r="CU41" s="34" t="s">
        <v>19</v>
      </c>
      <c r="CV41" s="34" t="s">
        <v>19</v>
      </c>
      <c r="CW41" s="34" t="s">
        <v>19</v>
      </c>
      <c r="CX41" s="34" t="s">
        <v>19</v>
      </c>
      <c r="CY41" s="12">
        <f t="shared" si="6"/>
        <v>21906.489</v>
      </c>
      <c r="CZ41" s="12">
        <f t="shared" si="7"/>
        <v>13234.896000000002</v>
      </c>
      <c r="DA41" s="12">
        <f t="shared" si="8"/>
        <v>591.468</v>
      </c>
      <c r="DB41" s="14">
        <f t="shared" si="9"/>
        <v>60.41541389859416</v>
      </c>
      <c r="DC41" s="14">
        <f t="shared" si="10"/>
        <v>2.6999671193316277</v>
      </c>
      <c r="DD41" s="14">
        <f t="shared" si="11"/>
        <v>36.884618982074215</v>
      </c>
    </row>
    <row r="42" spans="1:108" ht="13.5">
      <c r="A42" s="9">
        <v>1989</v>
      </c>
      <c r="B42" s="33">
        <v>929.127</v>
      </c>
      <c r="C42" s="33">
        <v>903.977</v>
      </c>
      <c r="D42" s="33">
        <v>878.153</v>
      </c>
      <c r="E42" s="33">
        <v>851.781</v>
      </c>
      <c r="F42" s="33">
        <v>824.994</v>
      </c>
      <c r="G42" s="33">
        <v>797.916</v>
      </c>
      <c r="H42" s="33">
        <v>770.678</v>
      </c>
      <c r="I42" s="33">
        <v>743.406</v>
      </c>
      <c r="J42" s="33">
        <v>716.231</v>
      </c>
      <c r="K42" s="33">
        <v>689.278</v>
      </c>
      <c r="L42" s="33">
        <v>662.49</v>
      </c>
      <c r="M42" s="33">
        <v>635.809</v>
      </c>
      <c r="N42" s="33">
        <v>610.295</v>
      </c>
      <c r="O42" s="33">
        <v>586.459</v>
      </c>
      <c r="P42" s="33">
        <v>563.859</v>
      </c>
      <c r="Q42" s="33">
        <v>541.698</v>
      </c>
      <c r="R42" s="33">
        <v>520.294</v>
      </c>
      <c r="S42" s="33">
        <v>498.808</v>
      </c>
      <c r="T42" s="33">
        <v>476.796</v>
      </c>
      <c r="U42" s="33">
        <v>454.778</v>
      </c>
      <c r="V42" s="33">
        <v>433.589</v>
      </c>
      <c r="W42" s="33">
        <v>412.905</v>
      </c>
      <c r="X42" s="33">
        <v>393.995</v>
      </c>
      <c r="Y42" s="33">
        <v>377.528</v>
      </c>
      <c r="Z42" s="33">
        <v>362.838</v>
      </c>
      <c r="AA42" s="33">
        <v>348.575</v>
      </c>
      <c r="AB42" s="33">
        <v>334.993</v>
      </c>
      <c r="AC42" s="33">
        <v>321.651</v>
      </c>
      <c r="AD42" s="33">
        <v>308.192</v>
      </c>
      <c r="AE42" s="33">
        <v>294.824</v>
      </c>
      <c r="AF42" s="33">
        <v>282.01</v>
      </c>
      <c r="AG42" s="33">
        <v>269.525</v>
      </c>
      <c r="AH42" s="33">
        <v>257.694</v>
      </c>
      <c r="AI42" s="33">
        <v>246.678</v>
      </c>
      <c r="AJ42" s="33">
        <v>236.187</v>
      </c>
      <c r="AK42" s="33">
        <v>225.953</v>
      </c>
      <c r="AL42" s="33">
        <v>216.249</v>
      </c>
      <c r="AM42" s="33">
        <v>205.596</v>
      </c>
      <c r="AN42" s="33">
        <v>193.302</v>
      </c>
      <c r="AO42" s="33">
        <v>180.134</v>
      </c>
      <c r="AP42" s="33">
        <v>167.665</v>
      </c>
      <c r="AQ42" s="33">
        <v>155.715</v>
      </c>
      <c r="AR42" s="33">
        <v>144.537</v>
      </c>
      <c r="AS42" s="33">
        <v>134.452</v>
      </c>
      <c r="AT42" s="33">
        <v>125.435</v>
      </c>
      <c r="AU42" s="33">
        <v>116.835</v>
      </c>
      <c r="AV42" s="33">
        <v>108.444</v>
      </c>
      <c r="AW42" s="33">
        <v>102.431</v>
      </c>
      <c r="AX42" s="33">
        <v>99.712</v>
      </c>
      <c r="AY42" s="33">
        <v>99.2</v>
      </c>
      <c r="AZ42" s="33">
        <v>98.858</v>
      </c>
      <c r="BA42" s="33">
        <v>99.045</v>
      </c>
      <c r="BB42" s="33">
        <v>98.65</v>
      </c>
      <c r="BC42" s="33">
        <v>96.898</v>
      </c>
      <c r="BD42" s="33">
        <v>94.235</v>
      </c>
      <c r="BE42" s="33">
        <v>91.971</v>
      </c>
      <c r="BF42" s="33">
        <v>89.956</v>
      </c>
      <c r="BG42" s="33">
        <v>87.236</v>
      </c>
      <c r="BH42" s="33">
        <v>83.505</v>
      </c>
      <c r="BI42" s="33">
        <v>79.117</v>
      </c>
      <c r="BJ42" s="33">
        <v>74.74</v>
      </c>
      <c r="BK42" s="33">
        <v>70.249</v>
      </c>
      <c r="BL42" s="33">
        <v>66.024</v>
      </c>
      <c r="BM42" s="33">
        <v>62.332</v>
      </c>
      <c r="BN42" s="33">
        <v>59.004</v>
      </c>
      <c r="BO42" s="33">
        <v>55.597</v>
      </c>
      <c r="BP42" s="33">
        <v>52.189</v>
      </c>
      <c r="BQ42" s="33">
        <v>48.948</v>
      </c>
      <c r="BR42" s="33">
        <v>45.913</v>
      </c>
      <c r="BS42" s="33">
        <v>43.041</v>
      </c>
      <c r="BT42" s="33">
        <v>40.242</v>
      </c>
      <c r="BU42" s="33">
        <v>37.533</v>
      </c>
      <c r="BV42" s="33">
        <v>34.87</v>
      </c>
      <c r="BW42" s="33">
        <v>32.229</v>
      </c>
      <c r="BX42" s="33">
        <v>29.617</v>
      </c>
      <c r="BY42" s="33">
        <v>27.112</v>
      </c>
      <c r="BZ42" s="33">
        <v>24.728</v>
      </c>
      <c r="CA42" s="33">
        <v>22.301</v>
      </c>
      <c r="CB42" s="33">
        <v>19.765</v>
      </c>
      <c r="CC42" s="33">
        <v>17.208</v>
      </c>
      <c r="CD42" s="33">
        <v>76.07</v>
      </c>
      <c r="CE42" s="34" t="s">
        <v>19</v>
      </c>
      <c r="CF42" s="34" t="s">
        <v>19</v>
      </c>
      <c r="CG42" s="34" t="s">
        <v>19</v>
      </c>
      <c r="CH42" s="34" t="s">
        <v>19</v>
      </c>
      <c r="CI42" s="34" t="s">
        <v>19</v>
      </c>
      <c r="CJ42" s="34" t="s">
        <v>19</v>
      </c>
      <c r="CK42" s="34" t="s">
        <v>19</v>
      </c>
      <c r="CL42" s="34" t="s">
        <v>19</v>
      </c>
      <c r="CM42" s="34" t="s">
        <v>19</v>
      </c>
      <c r="CN42" s="34" t="s">
        <v>19</v>
      </c>
      <c r="CO42" s="34" t="s">
        <v>19</v>
      </c>
      <c r="CP42" s="34" t="s">
        <v>19</v>
      </c>
      <c r="CQ42" s="34" t="s">
        <v>19</v>
      </c>
      <c r="CR42" s="34" t="s">
        <v>19</v>
      </c>
      <c r="CS42" s="34" t="s">
        <v>19</v>
      </c>
      <c r="CT42" s="34" t="s">
        <v>19</v>
      </c>
      <c r="CU42" s="34" t="s">
        <v>19</v>
      </c>
      <c r="CV42" s="34" t="s">
        <v>19</v>
      </c>
      <c r="CW42" s="34" t="s">
        <v>19</v>
      </c>
      <c r="CX42" s="34" t="s">
        <v>19</v>
      </c>
      <c r="CY42" s="12">
        <f t="shared" si="6"/>
        <v>22672.854000000007</v>
      </c>
      <c r="CZ42" s="12">
        <f t="shared" si="7"/>
        <v>13656.827000000001</v>
      </c>
      <c r="DA42" s="12">
        <f t="shared" si="8"/>
        <v>607.363</v>
      </c>
      <c r="DB42" s="14">
        <f t="shared" si="9"/>
        <v>60.234265170145754</v>
      </c>
      <c r="DC42" s="14">
        <f t="shared" si="10"/>
        <v>2.678811410332373</v>
      </c>
      <c r="DD42" s="14">
        <f t="shared" si="11"/>
        <v>37.086923419521874</v>
      </c>
    </row>
    <row r="43" spans="1:108" ht="13.5">
      <c r="A43" s="9">
        <v>1990</v>
      </c>
      <c r="B43" s="33">
        <v>929.165</v>
      </c>
      <c r="C43" s="33">
        <v>910.638</v>
      </c>
      <c r="D43" s="33">
        <v>890.238</v>
      </c>
      <c r="E43" s="33">
        <v>868.196</v>
      </c>
      <c r="F43" s="33">
        <v>844.747</v>
      </c>
      <c r="G43" s="33">
        <v>820.123</v>
      </c>
      <c r="H43" s="33">
        <v>794.558</v>
      </c>
      <c r="I43" s="33">
        <v>768.285</v>
      </c>
      <c r="J43" s="33">
        <v>741.538</v>
      </c>
      <c r="K43" s="33">
        <v>714.551</v>
      </c>
      <c r="L43" s="33">
        <v>687.25</v>
      </c>
      <c r="M43" s="33">
        <v>659.568</v>
      </c>
      <c r="N43" s="33">
        <v>633.259</v>
      </c>
      <c r="O43" s="33">
        <v>609.157</v>
      </c>
      <c r="P43" s="33">
        <v>586.59</v>
      </c>
      <c r="Q43" s="33">
        <v>564.2</v>
      </c>
      <c r="R43" s="33">
        <v>542.453</v>
      </c>
      <c r="S43" s="33">
        <v>520.418</v>
      </c>
      <c r="T43" s="33">
        <v>497.555</v>
      </c>
      <c r="U43" s="33">
        <v>474.497</v>
      </c>
      <c r="V43" s="33">
        <v>452.273</v>
      </c>
      <c r="W43" s="33">
        <v>430.518</v>
      </c>
      <c r="X43" s="33">
        <v>410.643</v>
      </c>
      <c r="Y43" s="33">
        <v>393.405</v>
      </c>
      <c r="Z43" s="33">
        <v>378.076</v>
      </c>
      <c r="AA43" s="33">
        <v>363.171</v>
      </c>
      <c r="AB43" s="33">
        <v>348.989</v>
      </c>
      <c r="AC43" s="33">
        <v>335.029</v>
      </c>
      <c r="AD43" s="33">
        <v>320.895</v>
      </c>
      <c r="AE43" s="33">
        <v>306.852</v>
      </c>
      <c r="AF43" s="33">
        <v>293.418</v>
      </c>
      <c r="AG43" s="33">
        <v>280.328</v>
      </c>
      <c r="AH43" s="33">
        <v>268.119</v>
      </c>
      <c r="AI43" s="33">
        <v>257.05</v>
      </c>
      <c r="AJ43" s="33">
        <v>246.723</v>
      </c>
      <c r="AK43" s="33">
        <v>236.606</v>
      </c>
      <c r="AL43" s="33">
        <v>226.971</v>
      </c>
      <c r="AM43" s="33">
        <v>216.451</v>
      </c>
      <c r="AN43" s="33">
        <v>204.367</v>
      </c>
      <c r="AO43" s="33">
        <v>191.402</v>
      </c>
      <c r="AP43" s="33">
        <v>179.104</v>
      </c>
      <c r="AQ43" s="33">
        <v>167.394</v>
      </c>
      <c r="AR43" s="33">
        <v>155.876</v>
      </c>
      <c r="AS43" s="33">
        <v>144.588</v>
      </c>
      <c r="AT43" s="33">
        <v>133.819</v>
      </c>
      <c r="AU43" s="33">
        <v>123.554</v>
      </c>
      <c r="AV43" s="33">
        <v>113.469</v>
      </c>
      <c r="AW43" s="33">
        <v>105.999</v>
      </c>
      <c r="AX43" s="33">
        <v>102.254</v>
      </c>
      <c r="AY43" s="33">
        <v>101.04</v>
      </c>
      <c r="AZ43" s="33">
        <v>99.968</v>
      </c>
      <c r="BA43" s="33">
        <v>99.408</v>
      </c>
      <c r="BB43" s="33">
        <v>98.648</v>
      </c>
      <c r="BC43" s="33">
        <v>97.06</v>
      </c>
      <c r="BD43" s="33">
        <v>94.912</v>
      </c>
      <c r="BE43" s="33">
        <v>93.185</v>
      </c>
      <c r="BF43" s="33">
        <v>91.787</v>
      </c>
      <c r="BG43" s="33">
        <v>89.547</v>
      </c>
      <c r="BH43" s="33">
        <v>86.009</v>
      </c>
      <c r="BI43" s="33">
        <v>81.624</v>
      </c>
      <c r="BJ43" s="33">
        <v>77.31</v>
      </c>
      <c r="BK43" s="33">
        <v>72.906</v>
      </c>
      <c r="BL43" s="33">
        <v>68.673</v>
      </c>
      <c r="BM43" s="33">
        <v>64.837</v>
      </c>
      <c r="BN43" s="33">
        <v>61.278</v>
      </c>
      <c r="BO43" s="33">
        <v>57.63</v>
      </c>
      <c r="BP43" s="33">
        <v>53.95</v>
      </c>
      <c r="BQ43" s="33">
        <v>50.477</v>
      </c>
      <c r="BR43" s="33">
        <v>47.287</v>
      </c>
      <c r="BS43" s="33">
        <v>44.31</v>
      </c>
      <c r="BT43" s="33">
        <v>41.389</v>
      </c>
      <c r="BU43" s="33">
        <v>38.553</v>
      </c>
      <c r="BV43" s="33">
        <v>35.779</v>
      </c>
      <c r="BW43" s="33">
        <v>33.039</v>
      </c>
      <c r="BX43" s="33">
        <v>30.343</v>
      </c>
      <c r="BY43" s="33">
        <v>27.757</v>
      </c>
      <c r="BZ43" s="33">
        <v>25.304</v>
      </c>
      <c r="CA43" s="33">
        <v>22.813</v>
      </c>
      <c r="CB43" s="33">
        <v>20.221</v>
      </c>
      <c r="CC43" s="33">
        <v>17.617</v>
      </c>
      <c r="CD43" s="33">
        <v>78.372</v>
      </c>
      <c r="CE43" s="34" t="s">
        <v>19</v>
      </c>
      <c r="CF43" s="34" t="s">
        <v>19</v>
      </c>
      <c r="CG43" s="34" t="s">
        <v>19</v>
      </c>
      <c r="CH43" s="34" t="s">
        <v>19</v>
      </c>
      <c r="CI43" s="34" t="s">
        <v>19</v>
      </c>
      <c r="CJ43" s="34" t="s">
        <v>19</v>
      </c>
      <c r="CK43" s="34" t="s">
        <v>19</v>
      </c>
      <c r="CL43" s="34" t="s">
        <v>19</v>
      </c>
      <c r="CM43" s="34" t="s">
        <v>19</v>
      </c>
      <c r="CN43" s="34" t="s">
        <v>19</v>
      </c>
      <c r="CO43" s="34" t="s">
        <v>19</v>
      </c>
      <c r="CP43" s="34" t="s">
        <v>19</v>
      </c>
      <c r="CQ43" s="34" t="s">
        <v>19</v>
      </c>
      <c r="CR43" s="34" t="s">
        <v>19</v>
      </c>
      <c r="CS43" s="34" t="s">
        <v>19</v>
      </c>
      <c r="CT43" s="34" t="s">
        <v>19</v>
      </c>
      <c r="CU43" s="34" t="s">
        <v>19</v>
      </c>
      <c r="CV43" s="34" t="s">
        <v>19</v>
      </c>
      <c r="CW43" s="34" t="s">
        <v>19</v>
      </c>
      <c r="CX43" s="34" t="s">
        <v>19</v>
      </c>
      <c r="CY43" s="12">
        <f t="shared" si="6"/>
        <v>23447.361999999997</v>
      </c>
      <c r="CZ43" s="12">
        <f t="shared" si="7"/>
        <v>14056.985999999997</v>
      </c>
      <c r="DA43" s="12">
        <f t="shared" si="8"/>
        <v>624.8409999999999</v>
      </c>
      <c r="DB43" s="14">
        <f t="shared" si="9"/>
        <v>59.951247394056516</v>
      </c>
      <c r="DC43" s="14">
        <f t="shared" si="10"/>
        <v>2.6648669475056512</v>
      </c>
      <c r="DD43" s="14">
        <f t="shared" si="11"/>
        <v>37.38388565843783</v>
      </c>
    </row>
    <row r="44" spans="1:108" ht="13.5">
      <c r="A44" s="9">
        <v>1991</v>
      </c>
      <c r="B44" s="33">
        <v>919.997</v>
      </c>
      <c r="C44" s="33">
        <v>909.984</v>
      </c>
      <c r="D44" s="33">
        <v>896.675</v>
      </c>
      <c r="E44" s="33">
        <v>880.419</v>
      </c>
      <c r="F44" s="33">
        <v>861.568</v>
      </c>
      <c r="G44" s="33">
        <v>840.467</v>
      </c>
      <c r="H44" s="33">
        <v>817.467</v>
      </c>
      <c r="I44" s="33">
        <v>792.917</v>
      </c>
      <c r="J44" s="33">
        <v>767.167</v>
      </c>
      <c r="K44" s="33">
        <v>740.566</v>
      </c>
      <c r="L44" s="33">
        <v>713.075</v>
      </c>
      <c r="M44" s="33">
        <v>684.66</v>
      </c>
      <c r="N44" s="33">
        <v>657.6</v>
      </c>
      <c r="O44" s="33">
        <v>633.019</v>
      </c>
      <c r="P44" s="33">
        <v>610.108</v>
      </c>
      <c r="Q44" s="33">
        <v>587.073</v>
      </c>
      <c r="R44" s="33">
        <v>564.444</v>
      </c>
      <c r="S44" s="33">
        <v>541.669</v>
      </c>
      <c r="T44" s="33">
        <v>518.354</v>
      </c>
      <c r="U44" s="33">
        <v>494.996</v>
      </c>
      <c r="V44" s="33">
        <v>472.402</v>
      </c>
      <c r="W44" s="33">
        <v>450.296</v>
      </c>
      <c r="X44" s="33">
        <v>429.832</v>
      </c>
      <c r="Y44" s="33">
        <v>411.635</v>
      </c>
      <c r="Z44" s="33">
        <v>395.127</v>
      </c>
      <c r="AA44" s="33">
        <v>379.101</v>
      </c>
      <c r="AB44" s="33">
        <v>363.778</v>
      </c>
      <c r="AC44" s="33">
        <v>348.892</v>
      </c>
      <c r="AD44" s="33">
        <v>334.183</v>
      </c>
      <c r="AE44" s="33">
        <v>319.796</v>
      </c>
      <c r="AF44" s="33">
        <v>306.018</v>
      </c>
      <c r="AG44" s="33">
        <v>292.632</v>
      </c>
      <c r="AH44" s="33">
        <v>280.122</v>
      </c>
      <c r="AI44" s="33">
        <v>268.703</v>
      </c>
      <c r="AJ44" s="33">
        <v>258.015</v>
      </c>
      <c r="AK44" s="33">
        <v>247.56</v>
      </c>
      <c r="AL44" s="33">
        <v>237.534</v>
      </c>
      <c r="AM44" s="33">
        <v>226.871</v>
      </c>
      <c r="AN44" s="33">
        <v>215.012</v>
      </c>
      <c r="AO44" s="33">
        <v>202.467</v>
      </c>
      <c r="AP44" s="33">
        <v>190.514</v>
      </c>
      <c r="AQ44" s="33">
        <v>179.169</v>
      </c>
      <c r="AR44" s="33">
        <v>167.576</v>
      </c>
      <c r="AS44" s="33">
        <v>155.525</v>
      </c>
      <c r="AT44" s="33">
        <v>143.534</v>
      </c>
      <c r="AU44" s="33">
        <v>132.116</v>
      </c>
      <c r="AV44" s="33">
        <v>120.915</v>
      </c>
      <c r="AW44" s="33">
        <v>112.199</v>
      </c>
      <c r="AX44" s="33">
        <v>107.076</v>
      </c>
      <c r="AY44" s="33">
        <v>104.452</v>
      </c>
      <c r="AZ44" s="33">
        <v>101.995</v>
      </c>
      <c r="BA44" s="33">
        <v>99.992</v>
      </c>
      <c r="BB44" s="33">
        <v>98.35</v>
      </c>
      <c r="BC44" s="33">
        <v>96.726</v>
      </c>
      <c r="BD44" s="33">
        <v>95.103</v>
      </c>
      <c r="BE44" s="33">
        <v>93.875</v>
      </c>
      <c r="BF44" s="33">
        <v>93.048</v>
      </c>
      <c r="BG44" s="33">
        <v>91.313</v>
      </c>
      <c r="BH44" s="33">
        <v>88.088</v>
      </c>
      <c r="BI44" s="33">
        <v>83.879</v>
      </c>
      <c r="BJ44" s="33">
        <v>79.822</v>
      </c>
      <c r="BK44" s="33">
        <v>75.728</v>
      </c>
      <c r="BL44" s="33">
        <v>71.636</v>
      </c>
      <c r="BM44" s="33">
        <v>67.688</v>
      </c>
      <c r="BN44" s="33">
        <v>63.846</v>
      </c>
      <c r="BO44" s="33">
        <v>59.92</v>
      </c>
      <c r="BP44" s="33">
        <v>55.936</v>
      </c>
      <c r="BQ44" s="33">
        <v>52.195</v>
      </c>
      <c r="BR44" s="33">
        <v>48.823</v>
      </c>
      <c r="BS44" s="33">
        <v>45.721</v>
      </c>
      <c r="BT44" s="33">
        <v>42.651</v>
      </c>
      <c r="BU44" s="33">
        <v>39.65</v>
      </c>
      <c r="BV44" s="33">
        <v>36.738</v>
      </c>
      <c r="BW44" s="33">
        <v>33.897</v>
      </c>
      <c r="BX44" s="33">
        <v>31.124</v>
      </c>
      <c r="BY44" s="33">
        <v>28.469</v>
      </c>
      <c r="BZ44" s="33">
        <v>25.954</v>
      </c>
      <c r="CA44" s="33">
        <v>23.4</v>
      </c>
      <c r="CB44" s="33">
        <v>20.739</v>
      </c>
      <c r="CC44" s="33">
        <v>18.057</v>
      </c>
      <c r="CD44" s="33">
        <v>80.63</v>
      </c>
      <c r="CE44" s="34" t="s">
        <v>19</v>
      </c>
      <c r="CF44" s="34" t="s">
        <v>19</v>
      </c>
      <c r="CG44" s="34" t="s">
        <v>19</v>
      </c>
      <c r="CH44" s="34" t="s">
        <v>19</v>
      </c>
      <c r="CI44" s="34" t="s">
        <v>19</v>
      </c>
      <c r="CJ44" s="34" t="s">
        <v>19</v>
      </c>
      <c r="CK44" s="34" t="s">
        <v>19</v>
      </c>
      <c r="CL44" s="34" t="s">
        <v>19</v>
      </c>
      <c r="CM44" s="34" t="s">
        <v>19</v>
      </c>
      <c r="CN44" s="34" t="s">
        <v>19</v>
      </c>
      <c r="CO44" s="34" t="s">
        <v>19</v>
      </c>
      <c r="CP44" s="34" t="s">
        <v>19</v>
      </c>
      <c r="CQ44" s="34" t="s">
        <v>19</v>
      </c>
      <c r="CR44" s="34" t="s">
        <v>19</v>
      </c>
      <c r="CS44" s="34" t="s">
        <v>19</v>
      </c>
      <c r="CT44" s="34" t="s">
        <v>19</v>
      </c>
      <c r="CU44" s="34" t="s">
        <v>19</v>
      </c>
      <c r="CV44" s="34" t="s">
        <v>19</v>
      </c>
      <c r="CW44" s="34" t="s">
        <v>19</v>
      </c>
      <c r="CX44" s="34" t="s">
        <v>19</v>
      </c>
      <c r="CY44" s="12">
        <f t="shared" si="6"/>
        <v>24230.270000000008</v>
      </c>
      <c r="CZ44" s="12">
        <f t="shared" si="7"/>
        <v>14432.225</v>
      </c>
      <c r="DA44" s="12">
        <f t="shared" si="8"/>
        <v>643.904</v>
      </c>
      <c r="DB44" s="14">
        <f t="shared" si="9"/>
        <v>59.5627906746396</v>
      </c>
      <c r="DC44" s="14">
        <f t="shared" si="10"/>
        <v>2.657436338926474</v>
      </c>
      <c r="DD44" s="14">
        <f t="shared" si="11"/>
        <v>37.779772986433926</v>
      </c>
    </row>
    <row r="45" spans="1:108" ht="13.5">
      <c r="A45" s="9">
        <v>1992</v>
      </c>
      <c r="B45" s="33">
        <v>903.526</v>
      </c>
      <c r="C45" s="33">
        <v>903.442</v>
      </c>
      <c r="D45" s="33">
        <v>898.481</v>
      </c>
      <c r="E45" s="33">
        <v>889.117</v>
      </c>
      <c r="F45" s="33">
        <v>875.821</v>
      </c>
      <c r="G45" s="33">
        <v>859.067</v>
      </c>
      <c r="H45" s="33">
        <v>839.327</v>
      </c>
      <c r="I45" s="33">
        <v>817.073</v>
      </c>
      <c r="J45" s="33">
        <v>792.779</v>
      </c>
      <c r="K45" s="33">
        <v>766.918</v>
      </c>
      <c r="L45" s="33">
        <v>739.516</v>
      </c>
      <c r="M45" s="33">
        <v>710.601</v>
      </c>
      <c r="N45" s="33">
        <v>682.871</v>
      </c>
      <c r="O45" s="33">
        <v>657.682</v>
      </c>
      <c r="P45" s="33">
        <v>634.179</v>
      </c>
      <c r="Q45" s="33">
        <v>610.22</v>
      </c>
      <c r="R45" s="33">
        <v>586.333</v>
      </c>
      <c r="S45" s="33">
        <v>562.716</v>
      </c>
      <c r="T45" s="33">
        <v>539.29</v>
      </c>
      <c r="U45" s="33">
        <v>516.243</v>
      </c>
      <c r="V45" s="33">
        <v>493.827</v>
      </c>
      <c r="W45" s="33">
        <v>471.953</v>
      </c>
      <c r="X45" s="33">
        <v>451.212</v>
      </c>
      <c r="Y45" s="33">
        <v>431.911</v>
      </c>
      <c r="Z45" s="33">
        <v>413.795</v>
      </c>
      <c r="AA45" s="33">
        <v>396.259</v>
      </c>
      <c r="AB45" s="33">
        <v>379.362</v>
      </c>
      <c r="AC45" s="33">
        <v>363.294</v>
      </c>
      <c r="AD45" s="33">
        <v>348.063</v>
      </c>
      <c r="AE45" s="33">
        <v>333.583</v>
      </c>
      <c r="AF45" s="33">
        <v>319.651</v>
      </c>
      <c r="AG45" s="33">
        <v>306.193</v>
      </c>
      <c r="AH45" s="33">
        <v>293.42</v>
      </c>
      <c r="AI45" s="33">
        <v>281.372</v>
      </c>
      <c r="AJ45" s="33">
        <v>269.865</v>
      </c>
      <c r="AK45" s="33">
        <v>258.669</v>
      </c>
      <c r="AL45" s="33">
        <v>247.853</v>
      </c>
      <c r="AM45" s="33">
        <v>236.805</v>
      </c>
      <c r="AN45" s="33">
        <v>225.208</v>
      </c>
      <c r="AO45" s="33">
        <v>213.299</v>
      </c>
      <c r="AP45" s="33">
        <v>201.867</v>
      </c>
      <c r="AQ45" s="33">
        <v>191.035</v>
      </c>
      <c r="AR45" s="33">
        <v>179.618</v>
      </c>
      <c r="AS45" s="33">
        <v>167.195</v>
      </c>
      <c r="AT45" s="33">
        <v>154.435</v>
      </c>
      <c r="AU45" s="33">
        <v>142.307</v>
      </c>
      <c r="AV45" s="33">
        <v>130.485</v>
      </c>
      <c r="AW45" s="33">
        <v>120.712</v>
      </c>
      <c r="AX45" s="33">
        <v>113.917</v>
      </c>
      <c r="AY45" s="33">
        <v>109.29</v>
      </c>
      <c r="AZ45" s="33">
        <v>104.892</v>
      </c>
      <c r="BA45" s="33">
        <v>100.866</v>
      </c>
      <c r="BB45" s="33">
        <v>97.897</v>
      </c>
      <c r="BC45" s="33">
        <v>96.051</v>
      </c>
      <c r="BD45" s="33">
        <v>94.945</v>
      </c>
      <c r="BE45" s="33">
        <v>94.163</v>
      </c>
      <c r="BF45" s="33">
        <v>93.841</v>
      </c>
      <c r="BG45" s="33">
        <v>92.619</v>
      </c>
      <c r="BH45" s="33">
        <v>89.795</v>
      </c>
      <c r="BI45" s="33">
        <v>85.906</v>
      </c>
      <c r="BJ45" s="33">
        <v>82.259</v>
      </c>
      <c r="BK45" s="33">
        <v>78.659</v>
      </c>
      <c r="BL45" s="33">
        <v>74.832</v>
      </c>
      <c r="BM45" s="33">
        <v>70.799</v>
      </c>
      <c r="BN45" s="33">
        <v>66.639</v>
      </c>
      <c r="BO45" s="33">
        <v>62.415</v>
      </c>
      <c r="BP45" s="33">
        <v>58.103</v>
      </c>
      <c r="BQ45" s="33">
        <v>54.071</v>
      </c>
      <c r="BR45" s="33">
        <v>50.503</v>
      </c>
      <c r="BS45" s="33">
        <v>47.259</v>
      </c>
      <c r="BT45" s="33">
        <v>44.017</v>
      </c>
      <c r="BU45" s="33">
        <v>40.825</v>
      </c>
      <c r="BV45" s="33">
        <v>37.756</v>
      </c>
      <c r="BW45" s="33">
        <v>34.808</v>
      </c>
      <c r="BX45" s="33">
        <v>31.965</v>
      </c>
      <c r="BY45" s="33">
        <v>29.243</v>
      </c>
      <c r="BZ45" s="33">
        <v>26.673</v>
      </c>
      <c r="CA45" s="33">
        <v>24.055</v>
      </c>
      <c r="CB45" s="33">
        <v>21.307</v>
      </c>
      <c r="CC45" s="33">
        <v>18.531</v>
      </c>
      <c r="CD45" s="33">
        <v>82.874</v>
      </c>
      <c r="CE45" s="34" t="s">
        <v>19</v>
      </c>
      <c r="CF45" s="34" t="s">
        <v>19</v>
      </c>
      <c r="CG45" s="34" t="s">
        <v>19</v>
      </c>
      <c r="CH45" s="34" t="s">
        <v>19</v>
      </c>
      <c r="CI45" s="34" t="s">
        <v>19</v>
      </c>
      <c r="CJ45" s="34" t="s">
        <v>19</v>
      </c>
      <c r="CK45" s="34" t="s">
        <v>19</v>
      </c>
      <c r="CL45" s="34" t="s">
        <v>19</v>
      </c>
      <c r="CM45" s="34" t="s">
        <v>19</v>
      </c>
      <c r="CN45" s="34" t="s">
        <v>19</v>
      </c>
      <c r="CO45" s="34" t="s">
        <v>19</v>
      </c>
      <c r="CP45" s="34" t="s">
        <v>19</v>
      </c>
      <c r="CQ45" s="34" t="s">
        <v>19</v>
      </c>
      <c r="CR45" s="34" t="s">
        <v>19</v>
      </c>
      <c r="CS45" s="34" t="s">
        <v>19</v>
      </c>
      <c r="CT45" s="34" t="s">
        <v>19</v>
      </c>
      <c r="CU45" s="34" t="s">
        <v>19</v>
      </c>
      <c r="CV45" s="34" t="s">
        <v>19</v>
      </c>
      <c r="CW45" s="34" t="s">
        <v>19</v>
      </c>
      <c r="CX45" s="34" t="s">
        <v>19</v>
      </c>
      <c r="CY45" s="12">
        <f t="shared" si="6"/>
        <v>25020.224999999984</v>
      </c>
      <c r="CZ45" s="12">
        <f t="shared" si="7"/>
        <v>14785.202</v>
      </c>
      <c r="DA45" s="12">
        <f t="shared" si="8"/>
        <v>664.4049999999999</v>
      </c>
      <c r="DB45" s="14">
        <f t="shared" si="9"/>
        <v>59.093001761574925</v>
      </c>
      <c r="DC45" s="14">
        <f t="shared" si="10"/>
        <v>2.65547172337579</v>
      </c>
      <c r="DD45" s="14">
        <f t="shared" si="11"/>
        <v>38.251526515049285</v>
      </c>
    </row>
    <row r="46" spans="1:108" ht="13.5">
      <c r="A46" s="9">
        <v>1993</v>
      </c>
      <c r="B46" s="33">
        <v>887.179</v>
      </c>
      <c r="C46" s="33">
        <v>895.754</v>
      </c>
      <c r="D46" s="33">
        <v>898.252</v>
      </c>
      <c r="E46" s="33">
        <v>895.225</v>
      </c>
      <c r="F46" s="33">
        <v>887.223</v>
      </c>
      <c r="G46" s="33">
        <v>874.803</v>
      </c>
      <c r="H46" s="33">
        <v>858.514</v>
      </c>
      <c r="I46" s="33">
        <v>838.911</v>
      </c>
      <c r="J46" s="33">
        <v>816.546</v>
      </c>
      <c r="K46" s="33">
        <v>791.973</v>
      </c>
      <c r="L46" s="33">
        <v>765.309</v>
      </c>
      <c r="M46" s="33">
        <v>736.672</v>
      </c>
      <c r="N46" s="33">
        <v>708.789</v>
      </c>
      <c r="O46" s="33">
        <v>683.077</v>
      </c>
      <c r="P46" s="33">
        <v>658.788</v>
      </c>
      <c r="Q46" s="33">
        <v>633.761</v>
      </c>
      <c r="R46" s="33">
        <v>608.438</v>
      </c>
      <c r="S46" s="33">
        <v>583.924</v>
      </c>
      <c r="T46" s="33">
        <v>560.557</v>
      </c>
      <c r="U46" s="33">
        <v>538.124</v>
      </c>
      <c r="V46" s="33">
        <v>516.13</v>
      </c>
      <c r="W46" s="33">
        <v>494.736</v>
      </c>
      <c r="X46" s="33">
        <v>473.84</v>
      </c>
      <c r="Y46" s="33">
        <v>453.366</v>
      </c>
      <c r="Z46" s="33">
        <v>433.452</v>
      </c>
      <c r="AA46" s="33">
        <v>414.226</v>
      </c>
      <c r="AB46" s="33">
        <v>395.553</v>
      </c>
      <c r="AC46" s="33">
        <v>378.165</v>
      </c>
      <c r="AD46" s="33">
        <v>362.404</v>
      </c>
      <c r="AE46" s="33">
        <v>347.889</v>
      </c>
      <c r="AF46" s="33">
        <v>333.847</v>
      </c>
      <c r="AG46" s="33">
        <v>320.369</v>
      </c>
      <c r="AH46" s="33">
        <v>307.301</v>
      </c>
      <c r="AI46" s="33">
        <v>294.47</v>
      </c>
      <c r="AJ46" s="33">
        <v>281.906</v>
      </c>
      <c r="AK46" s="33">
        <v>269.767</v>
      </c>
      <c r="AL46" s="33">
        <v>257.962</v>
      </c>
      <c r="AM46" s="33">
        <v>246.402</v>
      </c>
      <c r="AN46" s="33">
        <v>235.033</v>
      </c>
      <c r="AO46" s="33">
        <v>223.809</v>
      </c>
      <c r="AP46" s="33">
        <v>212.936</v>
      </c>
      <c r="AQ46" s="33">
        <v>202.629</v>
      </c>
      <c r="AR46" s="33">
        <v>191.525</v>
      </c>
      <c r="AS46" s="33">
        <v>179.046</v>
      </c>
      <c r="AT46" s="33">
        <v>165.935</v>
      </c>
      <c r="AU46" s="33">
        <v>153.496</v>
      </c>
      <c r="AV46" s="33">
        <v>141.472</v>
      </c>
      <c r="AW46" s="33">
        <v>130.869</v>
      </c>
      <c r="AX46" s="33">
        <v>122.321</v>
      </c>
      <c r="AY46" s="33">
        <v>115.408</v>
      </c>
      <c r="AZ46" s="33">
        <v>108.813</v>
      </c>
      <c r="BA46" s="33">
        <v>102.494</v>
      </c>
      <c r="BB46" s="33">
        <v>97.938</v>
      </c>
      <c r="BC46" s="33">
        <v>95.652</v>
      </c>
      <c r="BD46" s="33">
        <v>94.874</v>
      </c>
      <c r="BE46" s="33">
        <v>94.334</v>
      </c>
      <c r="BF46" s="33">
        <v>94.294</v>
      </c>
      <c r="BG46" s="33">
        <v>93.454</v>
      </c>
      <c r="BH46" s="33">
        <v>91.042</v>
      </c>
      <c r="BI46" s="33">
        <v>87.582</v>
      </c>
      <c r="BJ46" s="33">
        <v>84.448</v>
      </c>
      <c r="BK46" s="33">
        <v>81.456</v>
      </c>
      <c r="BL46" s="33">
        <v>77.997</v>
      </c>
      <c r="BM46" s="33">
        <v>73.931</v>
      </c>
      <c r="BN46" s="33">
        <v>69.478</v>
      </c>
      <c r="BO46" s="33">
        <v>64.996</v>
      </c>
      <c r="BP46" s="33">
        <v>60.407</v>
      </c>
      <c r="BQ46" s="33">
        <v>56.113</v>
      </c>
      <c r="BR46" s="33">
        <v>52.343</v>
      </c>
      <c r="BS46" s="33">
        <v>48.941</v>
      </c>
      <c r="BT46" s="33">
        <v>45.503</v>
      </c>
      <c r="BU46" s="33">
        <v>42.093</v>
      </c>
      <c r="BV46" s="33">
        <v>38.847</v>
      </c>
      <c r="BW46" s="33">
        <v>35.783</v>
      </c>
      <c r="BX46" s="33">
        <v>32.87</v>
      </c>
      <c r="BY46" s="33">
        <v>30.074</v>
      </c>
      <c r="BZ46" s="33">
        <v>27.441</v>
      </c>
      <c r="CA46" s="33">
        <v>24.754</v>
      </c>
      <c r="CB46" s="33">
        <v>21.913</v>
      </c>
      <c r="CC46" s="33">
        <v>19.037</v>
      </c>
      <c r="CD46" s="33">
        <v>85.256</v>
      </c>
      <c r="CE46" s="34" t="s">
        <v>19</v>
      </c>
      <c r="CF46" s="34" t="s">
        <v>19</v>
      </c>
      <c r="CG46" s="34" t="s">
        <v>19</v>
      </c>
      <c r="CH46" s="34" t="s">
        <v>19</v>
      </c>
      <c r="CI46" s="34" t="s">
        <v>19</v>
      </c>
      <c r="CJ46" s="34" t="s">
        <v>19</v>
      </c>
      <c r="CK46" s="34" t="s">
        <v>19</v>
      </c>
      <c r="CL46" s="34" t="s">
        <v>19</v>
      </c>
      <c r="CM46" s="34" t="s">
        <v>19</v>
      </c>
      <c r="CN46" s="34" t="s">
        <v>19</v>
      </c>
      <c r="CO46" s="34" t="s">
        <v>19</v>
      </c>
      <c r="CP46" s="34" t="s">
        <v>19</v>
      </c>
      <c r="CQ46" s="34" t="s">
        <v>19</v>
      </c>
      <c r="CR46" s="34" t="s">
        <v>19</v>
      </c>
      <c r="CS46" s="34" t="s">
        <v>19</v>
      </c>
      <c r="CT46" s="34" t="s">
        <v>19</v>
      </c>
      <c r="CU46" s="34" t="s">
        <v>19</v>
      </c>
      <c r="CV46" s="34" t="s">
        <v>19</v>
      </c>
      <c r="CW46" s="34" t="s">
        <v>19</v>
      </c>
      <c r="CX46" s="34" t="s">
        <v>19</v>
      </c>
      <c r="CY46" s="12">
        <f t="shared" si="6"/>
        <v>25812.240999999998</v>
      </c>
      <c r="CZ46" s="12">
        <f t="shared" si="7"/>
        <v>15121.819000000003</v>
      </c>
      <c r="DA46" s="12">
        <f t="shared" si="8"/>
        <v>686.371</v>
      </c>
      <c r="DB46" s="14">
        <f t="shared" si="9"/>
        <v>58.58390598476127</v>
      </c>
      <c r="DC46" s="14">
        <f t="shared" si="10"/>
        <v>2.6590910878292204</v>
      </c>
      <c r="DD46" s="14">
        <f t="shared" si="11"/>
        <v>38.75700292740951</v>
      </c>
    </row>
    <row r="47" spans="1:108" ht="13.5">
      <c r="A47" s="9">
        <v>1994</v>
      </c>
      <c r="B47" s="33">
        <v>880.995</v>
      </c>
      <c r="C47" s="33">
        <v>893.383</v>
      </c>
      <c r="D47" s="33">
        <v>899.582</v>
      </c>
      <c r="E47" s="33">
        <v>900.111</v>
      </c>
      <c r="F47" s="33">
        <v>895.498</v>
      </c>
      <c r="G47" s="33">
        <v>886.263</v>
      </c>
      <c r="H47" s="33">
        <v>872.931</v>
      </c>
      <c r="I47" s="33">
        <v>856.022</v>
      </c>
      <c r="J47" s="33">
        <v>836.063</v>
      </c>
      <c r="K47" s="33">
        <v>813.576</v>
      </c>
      <c r="L47" s="33">
        <v>788.781</v>
      </c>
      <c r="M47" s="33">
        <v>761.896</v>
      </c>
      <c r="N47" s="33">
        <v>734.962</v>
      </c>
      <c r="O47" s="33">
        <v>709.101</v>
      </c>
      <c r="P47" s="33">
        <v>683.934</v>
      </c>
      <c r="Q47" s="33">
        <v>657.898</v>
      </c>
      <c r="R47" s="33">
        <v>631.251</v>
      </c>
      <c r="S47" s="33">
        <v>605.853</v>
      </c>
      <c r="T47" s="33">
        <v>582.462</v>
      </c>
      <c r="U47" s="33">
        <v>560.497</v>
      </c>
      <c r="V47" s="33">
        <v>538.735</v>
      </c>
      <c r="W47" s="33">
        <v>517.571</v>
      </c>
      <c r="X47" s="33">
        <v>496.375</v>
      </c>
      <c r="Y47" s="33">
        <v>474.768</v>
      </c>
      <c r="Z47" s="33">
        <v>453.202</v>
      </c>
      <c r="AA47" s="33">
        <v>432.406</v>
      </c>
      <c r="AB47" s="33">
        <v>412.086</v>
      </c>
      <c r="AC47" s="33">
        <v>393.417</v>
      </c>
      <c r="AD47" s="33">
        <v>377.014</v>
      </c>
      <c r="AE47" s="33">
        <v>362.261</v>
      </c>
      <c r="AF47" s="33">
        <v>347.923</v>
      </c>
      <c r="AG47" s="33">
        <v>334.229</v>
      </c>
      <c r="AH47" s="33">
        <v>320.752</v>
      </c>
      <c r="AI47" s="33">
        <v>307.142</v>
      </c>
      <c r="AJ47" s="33">
        <v>293.613</v>
      </c>
      <c r="AK47" s="33">
        <v>280.613</v>
      </c>
      <c r="AL47" s="33">
        <v>267.933</v>
      </c>
      <c r="AM47" s="33">
        <v>255.892</v>
      </c>
      <c r="AN47" s="33">
        <v>244.653</v>
      </c>
      <c r="AO47" s="33">
        <v>233.94</v>
      </c>
      <c r="AP47" s="33">
        <v>223.483</v>
      </c>
      <c r="AQ47" s="33">
        <v>213.546</v>
      </c>
      <c r="AR47" s="33">
        <v>202.735</v>
      </c>
      <c r="AS47" s="33">
        <v>190.395</v>
      </c>
      <c r="AT47" s="33">
        <v>177.255</v>
      </c>
      <c r="AU47" s="33">
        <v>164.8</v>
      </c>
      <c r="AV47" s="33">
        <v>152.858</v>
      </c>
      <c r="AW47" s="33">
        <v>141.682</v>
      </c>
      <c r="AX47" s="33">
        <v>131.585</v>
      </c>
      <c r="AY47" s="33">
        <v>122.533</v>
      </c>
      <c r="AZ47" s="33">
        <v>113.895</v>
      </c>
      <c r="BA47" s="33">
        <v>105.462</v>
      </c>
      <c r="BB47" s="33">
        <v>99.322</v>
      </c>
      <c r="BC47" s="33">
        <v>96.337</v>
      </c>
      <c r="BD47" s="33">
        <v>95.471</v>
      </c>
      <c r="BE47" s="33">
        <v>94.774</v>
      </c>
      <c r="BF47" s="33">
        <v>94.588</v>
      </c>
      <c r="BG47" s="33">
        <v>93.827</v>
      </c>
      <c r="BH47" s="33">
        <v>91.738</v>
      </c>
      <c r="BI47" s="33">
        <v>88.757</v>
      </c>
      <c r="BJ47" s="33">
        <v>86.163</v>
      </c>
      <c r="BK47" s="33">
        <v>83.807</v>
      </c>
      <c r="BL47" s="33">
        <v>80.773</v>
      </c>
      <c r="BM47" s="33">
        <v>76.764</v>
      </c>
      <c r="BN47" s="33">
        <v>72.128</v>
      </c>
      <c r="BO47" s="33">
        <v>67.507</v>
      </c>
      <c r="BP47" s="33">
        <v>62.782</v>
      </c>
      <c r="BQ47" s="33">
        <v>58.32</v>
      </c>
      <c r="BR47" s="33">
        <v>54.371</v>
      </c>
      <c r="BS47" s="33">
        <v>50.781</v>
      </c>
      <c r="BT47" s="33">
        <v>47.127</v>
      </c>
      <c r="BU47" s="33">
        <v>43.477</v>
      </c>
      <c r="BV47" s="33">
        <v>40.029</v>
      </c>
      <c r="BW47" s="33">
        <v>36.837</v>
      </c>
      <c r="BX47" s="33">
        <v>33.838</v>
      </c>
      <c r="BY47" s="33">
        <v>30.951</v>
      </c>
      <c r="BZ47" s="33">
        <v>28.233</v>
      </c>
      <c r="CA47" s="33">
        <v>25.46</v>
      </c>
      <c r="CB47" s="33">
        <v>22.535</v>
      </c>
      <c r="CC47" s="33">
        <v>19.572</v>
      </c>
      <c r="CD47" s="33">
        <v>87.976</v>
      </c>
      <c r="CE47" s="34" t="s">
        <v>19</v>
      </c>
      <c r="CF47" s="34" t="s">
        <v>19</v>
      </c>
      <c r="CG47" s="34" t="s">
        <v>19</v>
      </c>
      <c r="CH47" s="34" t="s">
        <v>19</v>
      </c>
      <c r="CI47" s="34" t="s">
        <v>19</v>
      </c>
      <c r="CJ47" s="34" t="s">
        <v>19</v>
      </c>
      <c r="CK47" s="34" t="s">
        <v>19</v>
      </c>
      <c r="CL47" s="34" t="s">
        <v>19</v>
      </c>
      <c r="CM47" s="34" t="s">
        <v>19</v>
      </c>
      <c r="CN47" s="34" t="s">
        <v>19</v>
      </c>
      <c r="CO47" s="34" t="s">
        <v>19</v>
      </c>
      <c r="CP47" s="34" t="s">
        <v>19</v>
      </c>
      <c r="CQ47" s="34" t="s">
        <v>19</v>
      </c>
      <c r="CR47" s="34" t="s">
        <v>19</v>
      </c>
      <c r="CS47" s="34" t="s">
        <v>19</v>
      </c>
      <c r="CT47" s="34" t="s">
        <v>19</v>
      </c>
      <c r="CU47" s="34" t="s">
        <v>19</v>
      </c>
      <c r="CV47" s="34" t="s">
        <v>19</v>
      </c>
      <c r="CW47" s="34" t="s">
        <v>19</v>
      </c>
      <c r="CX47" s="34" t="s">
        <v>19</v>
      </c>
      <c r="CY47" s="12">
        <f t="shared" si="6"/>
        <v>26600.057999999997</v>
      </c>
      <c r="CZ47" s="12">
        <f t="shared" si="7"/>
        <v>15451.058999999996</v>
      </c>
      <c r="DA47" s="12">
        <f t="shared" si="8"/>
        <v>709.7959999999999</v>
      </c>
      <c r="DB47" s="14">
        <f t="shared" si="9"/>
        <v>58.086561315016674</v>
      </c>
      <c r="DC47" s="14">
        <f t="shared" si="10"/>
        <v>2.6684001967213757</v>
      </c>
      <c r="DD47" s="14">
        <f t="shared" si="11"/>
        <v>39.24503848826195</v>
      </c>
    </row>
    <row r="48" spans="1:108" ht="13.5">
      <c r="A48" s="9">
        <v>1995</v>
      </c>
      <c r="B48" s="33">
        <v>891.833</v>
      </c>
      <c r="C48" s="33">
        <v>900.884</v>
      </c>
      <c r="D48" s="33">
        <v>905.161</v>
      </c>
      <c r="E48" s="33">
        <v>905.008</v>
      </c>
      <c r="F48" s="33">
        <v>900.768</v>
      </c>
      <c r="G48" s="33">
        <v>892.785</v>
      </c>
      <c r="H48" s="33">
        <v>881.406</v>
      </c>
      <c r="I48" s="33">
        <v>866.969</v>
      </c>
      <c r="J48" s="33">
        <v>849.822</v>
      </c>
      <c r="K48" s="33">
        <v>830.31</v>
      </c>
      <c r="L48" s="33">
        <v>808.751</v>
      </c>
      <c r="M48" s="33">
        <v>785.466</v>
      </c>
      <c r="N48" s="33">
        <v>760.918</v>
      </c>
      <c r="O48" s="33">
        <v>735.491</v>
      </c>
      <c r="P48" s="33">
        <v>709.465</v>
      </c>
      <c r="Q48" s="33">
        <v>682.661</v>
      </c>
      <c r="R48" s="33">
        <v>655.04</v>
      </c>
      <c r="S48" s="33">
        <v>628.858</v>
      </c>
      <c r="T48" s="33">
        <v>605.198</v>
      </c>
      <c r="U48" s="33">
        <v>583.236</v>
      </c>
      <c r="V48" s="33">
        <v>561.222</v>
      </c>
      <c r="W48" s="33">
        <v>539.698</v>
      </c>
      <c r="X48" s="33">
        <v>517.878</v>
      </c>
      <c r="Y48" s="33">
        <v>495.253</v>
      </c>
      <c r="Z48" s="33">
        <v>472.43</v>
      </c>
      <c r="AA48" s="33">
        <v>450.39</v>
      </c>
      <c r="AB48" s="33">
        <v>428.782</v>
      </c>
      <c r="AC48" s="33">
        <v>408.992</v>
      </c>
      <c r="AD48" s="33">
        <v>391.765</v>
      </c>
      <c r="AE48" s="33">
        <v>376.388</v>
      </c>
      <c r="AF48" s="33">
        <v>361.415</v>
      </c>
      <c r="AG48" s="33">
        <v>347.138</v>
      </c>
      <c r="AH48" s="33">
        <v>333.064</v>
      </c>
      <c r="AI48" s="33">
        <v>318.808</v>
      </c>
      <c r="AJ48" s="33">
        <v>304.628</v>
      </c>
      <c r="AK48" s="33">
        <v>291.049</v>
      </c>
      <c r="AL48" s="33">
        <v>277.812</v>
      </c>
      <c r="AM48" s="33">
        <v>265.433</v>
      </c>
      <c r="AN48" s="33">
        <v>254.176</v>
      </c>
      <c r="AO48" s="33">
        <v>243.649</v>
      </c>
      <c r="AP48" s="33">
        <v>233.34</v>
      </c>
      <c r="AQ48" s="33">
        <v>223.507</v>
      </c>
      <c r="AR48" s="33">
        <v>212.857</v>
      </c>
      <c r="AS48" s="33">
        <v>200.746</v>
      </c>
      <c r="AT48" s="33">
        <v>187.82</v>
      </c>
      <c r="AU48" s="33">
        <v>175.552</v>
      </c>
      <c r="AV48" s="33">
        <v>163.86</v>
      </c>
      <c r="AW48" s="33">
        <v>152.378</v>
      </c>
      <c r="AX48" s="33">
        <v>141.14</v>
      </c>
      <c r="AY48" s="33">
        <v>130.422</v>
      </c>
      <c r="AZ48" s="33">
        <v>120.193</v>
      </c>
      <c r="BA48" s="33">
        <v>110.146</v>
      </c>
      <c r="BB48" s="33">
        <v>102.619</v>
      </c>
      <c r="BC48" s="33">
        <v>98.672</v>
      </c>
      <c r="BD48" s="33">
        <v>97.162</v>
      </c>
      <c r="BE48" s="33">
        <v>95.787</v>
      </c>
      <c r="BF48" s="33">
        <v>94.904</v>
      </c>
      <c r="BG48" s="33">
        <v>93.808</v>
      </c>
      <c r="BH48" s="33">
        <v>91.873</v>
      </c>
      <c r="BI48" s="33">
        <v>89.37</v>
      </c>
      <c r="BJ48" s="33">
        <v>87.277</v>
      </c>
      <c r="BK48" s="33">
        <v>85.501</v>
      </c>
      <c r="BL48" s="33">
        <v>82.911</v>
      </c>
      <c r="BM48" s="33">
        <v>79.068</v>
      </c>
      <c r="BN48" s="33">
        <v>74.41</v>
      </c>
      <c r="BO48" s="33">
        <v>69.827</v>
      </c>
      <c r="BP48" s="33">
        <v>65.164</v>
      </c>
      <c r="BQ48" s="33">
        <v>60.674</v>
      </c>
      <c r="BR48" s="33">
        <v>56.584</v>
      </c>
      <c r="BS48" s="33">
        <v>52.775</v>
      </c>
      <c r="BT48" s="33">
        <v>48.892</v>
      </c>
      <c r="BU48" s="33">
        <v>44.987</v>
      </c>
      <c r="BV48" s="33">
        <v>41.318</v>
      </c>
      <c r="BW48" s="33">
        <v>37.976</v>
      </c>
      <c r="BX48" s="33">
        <v>34.871</v>
      </c>
      <c r="BY48" s="33">
        <v>31.869</v>
      </c>
      <c r="BZ48" s="33">
        <v>29.027</v>
      </c>
      <c r="CA48" s="33">
        <v>26.154</v>
      </c>
      <c r="CB48" s="33">
        <v>23.152</v>
      </c>
      <c r="CC48" s="33">
        <v>20.133</v>
      </c>
      <c r="CD48" s="33">
        <v>17.3</v>
      </c>
      <c r="CE48" s="33">
        <v>14.602</v>
      </c>
      <c r="CF48" s="33">
        <v>12.199</v>
      </c>
      <c r="CG48" s="33">
        <v>10.187</v>
      </c>
      <c r="CH48" s="33">
        <v>8.487</v>
      </c>
      <c r="CI48" s="33">
        <v>6.915</v>
      </c>
      <c r="CJ48" s="33">
        <v>5.488</v>
      </c>
      <c r="CK48" s="33">
        <v>4.278</v>
      </c>
      <c r="CL48" s="33">
        <v>3.299</v>
      </c>
      <c r="CM48" s="33">
        <v>2.515</v>
      </c>
      <c r="CN48" s="33">
        <v>1.866</v>
      </c>
      <c r="CO48" s="33">
        <v>1.345</v>
      </c>
      <c r="CP48" s="33">
        <v>0.938</v>
      </c>
      <c r="CQ48" s="33">
        <v>0.626</v>
      </c>
      <c r="CR48" s="33">
        <v>0.395</v>
      </c>
      <c r="CS48" s="33">
        <v>0.252</v>
      </c>
      <c r="CT48" s="33">
        <v>0.187</v>
      </c>
      <c r="CU48" s="33">
        <v>0.142</v>
      </c>
      <c r="CV48" s="33">
        <v>0.08</v>
      </c>
      <c r="CW48" s="33">
        <v>0.018</v>
      </c>
      <c r="CX48" s="33">
        <v>0.047</v>
      </c>
      <c r="CY48" s="12">
        <f t="shared" si="6"/>
        <v>27379.891999999993</v>
      </c>
      <c r="CZ48" s="12">
        <f t="shared" si="7"/>
        <v>15780.030000000002</v>
      </c>
      <c r="DA48" s="12">
        <f t="shared" si="8"/>
        <v>734.5690000000001</v>
      </c>
      <c r="DB48" s="14">
        <f t="shared" si="9"/>
        <v>57.63364588874202</v>
      </c>
      <c r="DC48" s="14">
        <f t="shared" si="10"/>
        <v>2.6828776388161075</v>
      </c>
      <c r="DD48" s="14">
        <f t="shared" si="11"/>
        <v>39.68347647244187</v>
      </c>
    </row>
    <row r="49" spans="1:108" ht="13.5">
      <c r="A49" s="9">
        <v>1996</v>
      </c>
      <c r="B49" s="33">
        <v>922.975</v>
      </c>
      <c r="C49" s="33">
        <v>920.103</v>
      </c>
      <c r="D49" s="33">
        <v>915.739</v>
      </c>
      <c r="E49" s="33">
        <v>909.865</v>
      </c>
      <c r="F49" s="33">
        <v>902.457</v>
      </c>
      <c r="G49" s="33">
        <v>893.493</v>
      </c>
      <c r="H49" s="33">
        <v>882.954</v>
      </c>
      <c r="I49" s="33">
        <v>870.816</v>
      </c>
      <c r="J49" s="33">
        <v>857.059</v>
      </c>
      <c r="K49" s="33">
        <v>841.663</v>
      </c>
      <c r="L49" s="33">
        <v>825.058</v>
      </c>
      <c r="M49" s="33">
        <v>807.681</v>
      </c>
      <c r="N49" s="33">
        <v>787.235</v>
      </c>
      <c r="O49" s="33">
        <v>762.791</v>
      </c>
      <c r="P49" s="33">
        <v>735.691</v>
      </c>
      <c r="Q49" s="33">
        <v>708.177</v>
      </c>
      <c r="R49" s="33">
        <v>679.768</v>
      </c>
      <c r="S49" s="33">
        <v>652.751</v>
      </c>
      <c r="T49" s="33">
        <v>628.491</v>
      </c>
      <c r="U49" s="33">
        <v>606.025</v>
      </c>
      <c r="V49" s="33">
        <v>583.209</v>
      </c>
      <c r="W49" s="33">
        <v>560.663</v>
      </c>
      <c r="X49" s="33">
        <v>537.867</v>
      </c>
      <c r="Y49" s="33">
        <v>514.4</v>
      </c>
      <c r="Z49" s="33">
        <v>490.814</v>
      </c>
      <c r="AA49" s="33">
        <v>467.961</v>
      </c>
      <c r="AB49" s="33">
        <v>445.549</v>
      </c>
      <c r="AC49" s="33">
        <v>424.874</v>
      </c>
      <c r="AD49" s="33">
        <v>406.631</v>
      </c>
      <c r="AE49" s="33">
        <v>390.187</v>
      </c>
      <c r="AF49" s="33">
        <v>374.194</v>
      </c>
      <c r="AG49" s="33">
        <v>358.907</v>
      </c>
      <c r="AH49" s="33">
        <v>344.04</v>
      </c>
      <c r="AI49" s="33">
        <v>329.315</v>
      </c>
      <c r="AJ49" s="33">
        <v>314.892</v>
      </c>
      <c r="AK49" s="33">
        <v>301.093</v>
      </c>
      <c r="AL49" s="33">
        <v>287.706</v>
      </c>
      <c r="AM49" s="33">
        <v>275.17</v>
      </c>
      <c r="AN49" s="33">
        <v>263.694</v>
      </c>
      <c r="AO49" s="33">
        <v>252.934</v>
      </c>
      <c r="AP49" s="33">
        <v>242.415</v>
      </c>
      <c r="AQ49" s="33">
        <v>232.327</v>
      </c>
      <c r="AR49" s="33">
        <v>221.647</v>
      </c>
      <c r="AS49" s="33">
        <v>209.851</v>
      </c>
      <c r="AT49" s="33">
        <v>197.414</v>
      </c>
      <c r="AU49" s="33">
        <v>185.56</v>
      </c>
      <c r="AV49" s="33">
        <v>174.302</v>
      </c>
      <c r="AW49" s="33">
        <v>162.821</v>
      </c>
      <c r="AX49" s="33">
        <v>150.922</v>
      </c>
      <c r="AY49" s="33">
        <v>139.092</v>
      </c>
      <c r="AZ49" s="33">
        <v>127.816</v>
      </c>
      <c r="BA49" s="33">
        <v>116.75</v>
      </c>
      <c r="BB49" s="33">
        <v>108.079</v>
      </c>
      <c r="BC49" s="33">
        <v>102.87</v>
      </c>
      <c r="BD49" s="33">
        <v>100.065</v>
      </c>
      <c r="BE49" s="33">
        <v>97.414</v>
      </c>
      <c r="BF49" s="33">
        <v>95.2</v>
      </c>
      <c r="BG49" s="33">
        <v>93.291</v>
      </c>
      <c r="BH49" s="33">
        <v>91.34</v>
      </c>
      <c r="BI49" s="33">
        <v>89.347</v>
      </c>
      <c r="BJ49" s="33">
        <v>87.734</v>
      </c>
      <c r="BK49" s="33">
        <v>86.503</v>
      </c>
      <c r="BL49" s="33">
        <v>84.39</v>
      </c>
      <c r="BM49" s="33">
        <v>80.831</v>
      </c>
      <c r="BN49" s="33">
        <v>76.324</v>
      </c>
      <c r="BO49" s="33">
        <v>71.963</v>
      </c>
      <c r="BP49" s="33">
        <v>67.574</v>
      </c>
      <c r="BQ49" s="33">
        <v>63.206</v>
      </c>
      <c r="BR49" s="33">
        <v>59.005</v>
      </c>
      <c r="BS49" s="33">
        <v>54.936</v>
      </c>
      <c r="BT49" s="33">
        <v>50.795</v>
      </c>
      <c r="BU49" s="33">
        <v>46.613</v>
      </c>
      <c r="BV49" s="33">
        <v>42.697</v>
      </c>
      <c r="BW49" s="33">
        <v>39.183</v>
      </c>
      <c r="BX49" s="33">
        <v>35.962</v>
      </c>
      <c r="BY49" s="33">
        <v>32.814</v>
      </c>
      <c r="BZ49" s="33">
        <v>29.815</v>
      </c>
      <c r="CA49" s="33">
        <v>26.824</v>
      </c>
      <c r="CB49" s="33">
        <v>23.765</v>
      </c>
      <c r="CC49" s="33">
        <v>20.726</v>
      </c>
      <c r="CD49" s="33">
        <v>17.874</v>
      </c>
      <c r="CE49" s="33">
        <v>15.172</v>
      </c>
      <c r="CF49" s="33">
        <v>12.742</v>
      </c>
      <c r="CG49" s="33">
        <v>10.661</v>
      </c>
      <c r="CH49" s="33">
        <v>8.868</v>
      </c>
      <c r="CI49" s="33">
        <v>7.213</v>
      </c>
      <c r="CJ49" s="33">
        <v>5.709</v>
      </c>
      <c r="CK49" s="33">
        <v>4.436</v>
      </c>
      <c r="CL49" s="33">
        <v>3.421</v>
      </c>
      <c r="CM49" s="33">
        <v>2.617</v>
      </c>
      <c r="CN49" s="33">
        <v>1.947</v>
      </c>
      <c r="CO49" s="33">
        <v>1.409</v>
      </c>
      <c r="CP49" s="33">
        <v>0.988</v>
      </c>
      <c r="CQ49" s="33">
        <v>0.661</v>
      </c>
      <c r="CR49" s="33">
        <v>0.419</v>
      </c>
      <c r="CS49" s="33">
        <v>0.268</v>
      </c>
      <c r="CT49" s="33">
        <v>0.199</v>
      </c>
      <c r="CU49" s="33">
        <v>0.149</v>
      </c>
      <c r="CV49" s="33">
        <v>0.084</v>
      </c>
      <c r="CW49" s="33">
        <v>0.019</v>
      </c>
      <c r="CX49" s="33">
        <v>0.05</v>
      </c>
      <c r="CY49" s="12">
        <f t="shared" si="6"/>
        <v>28149.980999999992</v>
      </c>
      <c r="CZ49" s="12">
        <f t="shared" si="7"/>
        <v>16110.792000000001</v>
      </c>
      <c r="DA49" s="12">
        <f t="shared" si="8"/>
        <v>760.7839999999998</v>
      </c>
      <c r="DB49" s="14">
        <f t="shared" si="9"/>
        <v>57.23198179068044</v>
      </c>
      <c r="DC49" s="14">
        <f t="shared" si="10"/>
        <v>2.7026092841767815</v>
      </c>
      <c r="DD49" s="14">
        <f t="shared" si="11"/>
        <v>40.065408925142776</v>
      </c>
    </row>
    <row r="50" spans="1:108" ht="13.5">
      <c r="A50" s="9">
        <v>1997</v>
      </c>
      <c r="B50" s="33">
        <v>971.447</v>
      </c>
      <c r="C50" s="33">
        <v>949.508</v>
      </c>
      <c r="D50" s="33">
        <v>930.894</v>
      </c>
      <c r="E50" s="33">
        <v>915.066</v>
      </c>
      <c r="F50" s="33">
        <v>901.484</v>
      </c>
      <c r="G50" s="33">
        <v>889.613</v>
      </c>
      <c r="H50" s="33">
        <v>878.912</v>
      </c>
      <c r="I50" s="33">
        <v>868.845</v>
      </c>
      <c r="J50" s="33">
        <v>858.874</v>
      </c>
      <c r="K50" s="33">
        <v>848.463</v>
      </c>
      <c r="L50" s="33">
        <v>838.162</v>
      </c>
      <c r="M50" s="33">
        <v>828.527</v>
      </c>
      <c r="N50" s="33">
        <v>813.561</v>
      </c>
      <c r="O50" s="33">
        <v>790.539</v>
      </c>
      <c r="P50" s="33">
        <v>762.204</v>
      </c>
      <c r="Q50" s="33">
        <v>734.047</v>
      </c>
      <c r="R50" s="33">
        <v>705.017</v>
      </c>
      <c r="S50" s="33">
        <v>677.163</v>
      </c>
      <c r="T50" s="33">
        <v>652.076</v>
      </c>
      <c r="U50" s="33">
        <v>628.754</v>
      </c>
      <c r="V50" s="33">
        <v>604.746</v>
      </c>
      <c r="W50" s="33">
        <v>580.702</v>
      </c>
      <c r="X50" s="33">
        <v>556.686</v>
      </c>
      <c r="Y50" s="33">
        <v>532.543</v>
      </c>
      <c r="Z50" s="33">
        <v>508.603</v>
      </c>
      <c r="AA50" s="33">
        <v>485.294</v>
      </c>
      <c r="AB50" s="33">
        <v>462.468</v>
      </c>
      <c r="AC50" s="33">
        <v>441.099</v>
      </c>
      <c r="AD50" s="33">
        <v>421.693</v>
      </c>
      <c r="AE50" s="33">
        <v>403.824</v>
      </c>
      <c r="AF50" s="33">
        <v>386.499</v>
      </c>
      <c r="AG50" s="33">
        <v>369.852</v>
      </c>
      <c r="AH50" s="33">
        <v>354.021</v>
      </c>
      <c r="AI50" s="33">
        <v>338.951</v>
      </c>
      <c r="AJ50" s="33">
        <v>324.591</v>
      </c>
      <c r="AK50" s="33">
        <v>310.839</v>
      </c>
      <c r="AL50" s="33">
        <v>297.602</v>
      </c>
      <c r="AM50" s="33">
        <v>285.031</v>
      </c>
      <c r="AN50" s="33">
        <v>273.145</v>
      </c>
      <c r="AO50" s="33">
        <v>261.774</v>
      </c>
      <c r="AP50" s="33">
        <v>250.731</v>
      </c>
      <c r="AQ50" s="33">
        <v>240.069</v>
      </c>
      <c r="AR50" s="33">
        <v>229.197</v>
      </c>
      <c r="AS50" s="33">
        <v>217.805</v>
      </c>
      <c r="AT50" s="33">
        <v>206.124</v>
      </c>
      <c r="AU50" s="33">
        <v>194.907</v>
      </c>
      <c r="AV50" s="33">
        <v>184.273</v>
      </c>
      <c r="AW50" s="33">
        <v>173.085</v>
      </c>
      <c r="AX50" s="33">
        <v>160.941</v>
      </c>
      <c r="AY50" s="33">
        <v>148.48</v>
      </c>
      <c r="AZ50" s="33">
        <v>136.621</v>
      </c>
      <c r="BA50" s="33">
        <v>125.047</v>
      </c>
      <c r="BB50" s="33">
        <v>115.448</v>
      </c>
      <c r="BC50" s="33">
        <v>108.725</v>
      </c>
      <c r="BD50" s="33">
        <v>104.087</v>
      </c>
      <c r="BE50" s="33">
        <v>99.651</v>
      </c>
      <c r="BF50" s="33">
        <v>95.57</v>
      </c>
      <c r="BG50" s="33">
        <v>92.444</v>
      </c>
      <c r="BH50" s="33">
        <v>90.315</v>
      </c>
      <c r="BI50" s="33">
        <v>88.838</v>
      </c>
      <c r="BJ50" s="33">
        <v>87.668</v>
      </c>
      <c r="BK50" s="33">
        <v>86.935</v>
      </c>
      <c r="BL50" s="33">
        <v>85.315</v>
      </c>
      <c r="BM50" s="33">
        <v>82.13</v>
      </c>
      <c r="BN50" s="33">
        <v>77.911</v>
      </c>
      <c r="BO50" s="33">
        <v>73.923</v>
      </c>
      <c r="BP50" s="33">
        <v>69.982</v>
      </c>
      <c r="BQ50" s="33">
        <v>65.855</v>
      </c>
      <c r="BR50" s="33">
        <v>61.576</v>
      </c>
      <c r="BS50" s="33">
        <v>57.219</v>
      </c>
      <c r="BT50" s="33">
        <v>52.809</v>
      </c>
      <c r="BU50" s="33">
        <v>48.332</v>
      </c>
      <c r="BV50" s="33">
        <v>44.154</v>
      </c>
      <c r="BW50" s="33">
        <v>40.453</v>
      </c>
      <c r="BX50" s="33">
        <v>37.099</v>
      </c>
      <c r="BY50" s="33">
        <v>33.791</v>
      </c>
      <c r="BZ50" s="33">
        <v>30.607</v>
      </c>
      <c r="CA50" s="33">
        <v>27.488</v>
      </c>
      <c r="CB50" s="33">
        <v>24.383</v>
      </c>
      <c r="CC50" s="33">
        <v>21.351</v>
      </c>
      <c r="CD50" s="33">
        <v>18.506</v>
      </c>
      <c r="CE50" s="33">
        <v>15.828</v>
      </c>
      <c r="CF50" s="33">
        <v>13.382</v>
      </c>
      <c r="CG50" s="33">
        <v>11.221</v>
      </c>
      <c r="CH50" s="33">
        <v>9.312</v>
      </c>
      <c r="CI50" s="33">
        <v>7.555</v>
      </c>
      <c r="CJ50" s="33">
        <v>5.947</v>
      </c>
      <c r="CK50" s="33">
        <v>4.599</v>
      </c>
      <c r="CL50" s="33">
        <v>3.54</v>
      </c>
      <c r="CM50" s="33">
        <v>2.72</v>
      </c>
      <c r="CN50" s="33">
        <v>2.031</v>
      </c>
      <c r="CO50" s="33">
        <v>1.477</v>
      </c>
      <c r="CP50" s="33">
        <v>1.043</v>
      </c>
      <c r="CQ50" s="33">
        <v>0.702</v>
      </c>
      <c r="CR50" s="33">
        <v>0.447</v>
      </c>
      <c r="CS50" s="33">
        <v>0.285</v>
      </c>
      <c r="CT50" s="33">
        <v>0.211</v>
      </c>
      <c r="CU50" s="33">
        <v>0.157</v>
      </c>
      <c r="CV50" s="33">
        <v>0.089</v>
      </c>
      <c r="CW50" s="33">
        <v>0.02</v>
      </c>
      <c r="CX50" s="33">
        <v>0.053</v>
      </c>
      <c r="CY50" s="12">
        <f t="shared" si="6"/>
        <v>28913.58300000001</v>
      </c>
      <c r="CZ50" s="12">
        <f t="shared" si="7"/>
        <v>16443.156000000003</v>
      </c>
      <c r="DA50" s="12">
        <f t="shared" si="8"/>
        <v>788.1469999999999</v>
      </c>
      <c r="DB50" s="14">
        <f t="shared" si="9"/>
        <v>56.87000466182277</v>
      </c>
      <c r="DC50" s="14">
        <f t="shared" si="10"/>
        <v>2.7258710897227774</v>
      </c>
      <c r="DD50" s="14">
        <f t="shared" si="11"/>
        <v>40.40412424845445</v>
      </c>
    </row>
    <row r="51" spans="1:108" ht="13.5">
      <c r="A51" s="9">
        <v>1998</v>
      </c>
      <c r="B51" s="33">
        <v>1030.142</v>
      </c>
      <c r="C51" s="33">
        <v>986.106</v>
      </c>
      <c r="D51" s="33">
        <v>950.68</v>
      </c>
      <c r="E51" s="33">
        <v>922.77</v>
      </c>
      <c r="F51" s="33">
        <v>901.295</v>
      </c>
      <c r="G51" s="33">
        <v>885.162</v>
      </c>
      <c r="H51" s="33">
        <v>873.289</v>
      </c>
      <c r="I51" s="33">
        <v>864.584</v>
      </c>
      <c r="J51" s="33">
        <v>857.961</v>
      </c>
      <c r="K51" s="33">
        <v>852.334</v>
      </c>
      <c r="L51" s="33">
        <v>848.334</v>
      </c>
      <c r="M51" s="33">
        <v>846.597</v>
      </c>
      <c r="N51" s="33">
        <v>837.43</v>
      </c>
      <c r="O51" s="33">
        <v>816.299</v>
      </c>
      <c r="P51" s="33">
        <v>787.288</v>
      </c>
      <c r="Q51" s="33">
        <v>759.122</v>
      </c>
      <c r="R51" s="33">
        <v>730.208</v>
      </c>
      <c r="S51" s="33">
        <v>701.996</v>
      </c>
      <c r="T51" s="33">
        <v>676.129</v>
      </c>
      <c r="U51" s="33">
        <v>651.724</v>
      </c>
      <c r="V51" s="33">
        <v>626.336</v>
      </c>
      <c r="W51" s="33">
        <v>600.567</v>
      </c>
      <c r="X51" s="33">
        <v>575.224</v>
      </c>
      <c r="Y51" s="33">
        <v>550.501</v>
      </c>
      <c r="Z51" s="33">
        <v>526.42</v>
      </c>
      <c r="AA51" s="33">
        <v>502.824</v>
      </c>
      <c r="AB51" s="33">
        <v>479.752</v>
      </c>
      <c r="AC51" s="33">
        <v>457.747</v>
      </c>
      <c r="AD51" s="33">
        <v>437.065</v>
      </c>
      <c r="AE51" s="33">
        <v>417.548</v>
      </c>
      <c r="AF51" s="33">
        <v>398.686</v>
      </c>
      <c r="AG51" s="33">
        <v>380.455</v>
      </c>
      <c r="AH51" s="33">
        <v>363.519</v>
      </c>
      <c r="AI51" s="33">
        <v>348.114</v>
      </c>
      <c r="AJ51" s="33">
        <v>333.911</v>
      </c>
      <c r="AK51" s="33">
        <v>320.287</v>
      </c>
      <c r="AL51" s="33">
        <v>307.304</v>
      </c>
      <c r="AM51" s="33">
        <v>294.713</v>
      </c>
      <c r="AN51" s="33">
        <v>282.304</v>
      </c>
      <c r="AO51" s="33">
        <v>270.132</v>
      </c>
      <c r="AP51" s="33">
        <v>258.406</v>
      </c>
      <c r="AQ51" s="33">
        <v>247.026</v>
      </c>
      <c r="AR51" s="33">
        <v>235.875</v>
      </c>
      <c r="AS51" s="33">
        <v>224.9</v>
      </c>
      <c r="AT51" s="33">
        <v>214.053</v>
      </c>
      <c r="AU51" s="33">
        <v>203.547</v>
      </c>
      <c r="AV51" s="33">
        <v>193.584</v>
      </c>
      <c r="AW51" s="33">
        <v>182.851</v>
      </c>
      <c r="AX51" s="33">
        <v>170.801</v>
      </c>
      <c r="AY51" s="33">
        <v>158.132</v>
      </c>
      <c r="AZ51" s="33">
        <v>146.1</v>
      </c>
      <c r="BA51" s="33">
        <v>134.443</v>
      </c>
      <c r="BB51" s="33">
        <v>124.159</v>
      </c>
      <c r="BC51" s="33">
        <v>115.865</v>
      </c>
      <c r="BD51" s="33">
        <v>109.135</v>
      </c>
      <c r="BE51" s="33">
        <v>102.69</v>
      </c>
      <c r="BF51" s="33">
        <v>96.498</v>
      </c>
      <c r="BG51" s="33">
        <v>91.922</v>
      </c>
      <c r="BH51" s="33">
        <v>89.424</v>
      </c>
      <c r="BI51" s="33">
        <v>88.299</v>
      </c>
      <c r="BJ51" s="33">
        <v>87.396</v>
      </c>
      <c r="BK51" s="33">
        <v>86.96</v>
      </c>
      <c r="BL51" s="33">
        <v>85.721</v>
      </c>
      <c r="BM51" s="33">
        <v>82.927</v>
      </c>
      <c r="BN51" s="33">
        <v>79.102</v>
      </c>
      <c r="BO51" s="33">
        <v>75.59</v>
      </c>
      <c r="BP51" s="33">
        <v>72.208</v>
      </c>
      <c r="BQ51" s="33">
        <v>68.416</v>
      </c>
      <c r="BR51" s="33">
        <v>64.113</v>
      </c>
      <c r="BS51" s="33">
        <v>59.489</v>
      </c>
      <c r="BT51" s="33">
        <v>54.846</v>
      </c>
      <c r="BU51" s="33">
        <v>50.121</v>
      </c>
      <c r="BV51" s="33">
        <v>45.703</v>
      </c>
      <c r="BW51" s="33">
        <v>41.819</v>
      </c>
      <c r="BX51" s="33">
        <v>38.313</v>
      </c>
      <c r="BY51" s="33">
        <v>34.825</v>
      </c>
      <c r="BZ51" s="33">
        <v>31.432</v>
      </c>
      <c r="CA51" s="33">
        <v>28.17</v>
      </c>
      <c r="CB51" s="33">
        <v>25.021</v>
      </c>
      <c r="CC51" s="33">
        <v>22.005</v>
      </c>
      <c r="CD51" s="33">
        <v>19.176</v>
      </c>
      <c r="CE51" s="33">
        <v>16.523</v>
      </c>
      <c r="CF51" s="33">
        <v>14.066</v>
      </c>
      <c r="CG51" s="33">
        <v>11.822</v>
      </c>
      <c r="CH51" s="33">
        <v>9.784</v>
      </c>
      <c r="CI51" s="33">
        <v>7.917</v>
      </c>
      <c r="CJ51" s="33">
        <v>6.204</v>
      </c>
      <c r="CK51" s="33">
        <v>4.768</v>
      </c>
      <c r="CL51" s="33">
        <v>3.667</v>
      </c>
      <c r="CM51" s="33">
        <v>2.829</v>
      </c>
      <c r="CN51" s="33">
        <v>2.12</v>
      </c>
      <c r="CO51" s="33">
        <v>1.55</v>
      </c>
      <c r="CP51" s="33">
        <v>1.101</v>
      </c>
      <c r="CQ51" s="33">
        <v>0.744</v>
      </c>
      <c r="CR51" s="33">
        <v>0.474</v>
      </c>
      <c r="CS51" s="33">
        <v>0.302</v>
      </c>
      <c r="CT51" s="33">
        <v>0.224</v>
      </c>
      <c r="CU51" s="33">
        <v>0.164</v>
      </c>
      <c r="CV51" s="33">
        <v>0.093</v>
      </c>
      <c r="CW51" s="33">
        <v>0.024</v>
      </c>
      <c r="CX51" s="33">
        <v>0.056</v>
      </c>
      <c r="CY51" s="12">
        <f t="shared" si="6"/>
        <v>29678.353999999996</v>
      </c>
      <c r="CZ51" s="12">
        <f t="shared" si="7"/>
        <v>16779.45</v>
      </c>
      <c r="DA51" s="12">
        <f t="shared" si="8"/>
        <v>815.6790000000001</v>
      </c>
      <c r="DB51" s="14">
        <f t="shared" si="9"/>
        <v>56.53767051905913</v>
      </c>
      <c r="DC51" s="14">
        <f t="shared" si="10"/>
        <v>2.748397030374394</v>
      </c>
      <c r="DD51" s="14">
        <f t="shared" si="11"/>
        <v>40.71393245056648</v>
      </c>
    </row>
    <row r="52" spans="1:108" ht="13.5">
      <c r="A52" s="9">
        <v>1999</v>
      </c>
      <c r="B52" s="33">
        <v>1088.637</v>
      </c>
      <c r="C52" s="33">
        <v>1025.275</v>
      </c>
      <c r="D52" s="33">
        <v>974.797</v>
      </c>
      <c r="E52" s="33">
        <v>935.693</v>
      </c>
      <c r="F52" s="33">
        <v>906.46</v>
      </c>
      <c r="G52" s="33">
        <v>885.589</v>
      </c>
      <c r="H52" s="33">
        <v>871.577</v>
      </c>
      <c r="I52" s="33">
        <v>862.915</v>
      </c>
      <c r="J52" s="33">
        <v>858.097</v>
      </c>
      <c r="K52" s="33">
        <v>855.618</v>
      </c>
      <c r="L52" s="33">
        <v>856.082</v>
      </c>
      <c r="M52" s="33">
        <v>860.092</v>
      </c>
      <c r="N52" s="33">
        <v>855.589</v>
      </c>
      <c r="O52" s="33">
        <v>836.844</v>
      </c>
      <c r="P52" s="33">
        <v>808.682</v>
      </c>
      <c r="Q52" s="33">
        <v>781.89</v>
      </c>
      <c r="R52" s="33">
        <v>754.58</v>
      </c>
      <c r="S52" s="33">
        <v>727.136</v>
      </c>
      <c r="T52" s="33">
        <v>700.91</v>
      </c>
      <c r="U52" s="33">
        <v>675.382</v>
      </c>
      <c r="V52" s="33">
        <v>648.725</v>
      </c>
      <c r="W52" s="33">
        <v>621.387</v>
      </c>
      <c r="X52" s="33">
        <v>594.781</v>
      </c>
      <c r="Y52" s="33">
        <v>569.472</v>
      </c>
      <c r="Z52" s="33">
        <v>545.189</v>
      </c>
      <c r="AA52" s="33">
        <v>521.189</v>
      </c>
      <c r="AB52" s="33">
        <v>497.706</v>
      </c>
      <c r="AC52" s="33">
        <v>474.93</v>
      </c>
      <c r="AD52" s="33">
        <v>452.908</v>
      </c>
      <c r="AE52" s="33">
        <v>431.726</v>
      </c>
      <c r="AF52" s="33">
        <v>411.281</v>
      </c>
      <c r="AG52" s="33">
        <v>391.423</v>
      </c>
      <c r="AH52" s="33">
        <v>373.289</v>
      </c>
      <c r="AI52" s="33">
        <v>357.391</v>
      </c>
      <c r="AJ52" s="33">
        <v>343.146</v>
      </c>
      <c r="AK52" s="33">
        <v>329.46</v>
      </c>
      <c r="AL52" s="33">
        <v>316.529</v>
      </c>
      <c r="AM52" s="33">
        <v>303.795</v>
      </c>
      <c r="AN52" s="33">
        <v>290.863</v>
      </c>
      <c r="AO52" s="33">
        <v>277.966</v>
      </c>
      <c r="AP52" s="33">
        <v>265.635</v>
      </c>
      <c r="AQ52" s="33">
        <v>253.643</v>
      </c>
      <c r="AR52" s="33">
        <v>242.251</v>
      </c>
      <c r="AS52" s="33">
        <v>231.601</v>
      </c>
      <c r="AT52" s="33">
        <v>221.433</v>
      </c>
      <c r="AU52" s="33">
        <v>211.512</v>
      </c>
      <c r="AV52" s="33">
        <v>202.084</v>
      </c>
      <c r="AW52" s="33">
        <v>191.8</v>
      </c>
      <c r="AX52" s="33">
        <v>180.03</v>
      </c>
      <c r="AY52" s="33">
        <v>167.472</v>
      </c>
      <c r="AZ52" s="33">
        <v>155.552</v>
      </c>
      <c r="BA52" s="33">
        <v>144.093</v>
      </c>
      <c r="BB52" s="33">
        <v>133.374</v>
      </c>
      <c r="BC52" s="33">
        <v>123.709</v>
      </c>
      <c r="BD52" s="33">
        <v>115.041</v>
      </c>
      <c r="BE52" s="33">
        <v>106.738</v>
      </c>
      <c r="BF52" s="33">
        <v>98.606</v>
      </c>
      <c r="BG52" s="33">
        <v>92.595</v>
      </c>
      <c r="BH52" s="33">
        <v>89.496</v>
      </c>
      <c r="BI52" s="33">
        <v>88.347</v>
      </c>
      <c r="BJ52" s="33">
        <v>87.344</v>
      </c>
      <c r="BK52" s="33">
        <v>86.818</v>
      </c>
      <c r="BL52" s="33">
        <v>85.682</v>
      </c>
      <c r="BM52" s="33">
        <v>83.203</v>
      </c>
      <c r="BN52" s="33">
        <v>79.825</v>
      </c>
      <c r="BO52" s="33">
        <v>76.815</v>
      </c>
      <c r="BP52" s="33">
        <v>74.021</v>
      </c>
      <c r="BQ52" s="33">
        <v>70.624</v>
      </c>
      <c r="BR52" s="33">
        <v>66.37</v>
      </c>
      <c r="BS52" s="33">
        <v>61.574</v>
      </c>
      <c r="BT52" s="33">
        <v>56.8</v>
      </c>
      <c r="BU52" s="33">
        <v>51.945</v>
      </c>
      <c r="BV52" s="33">
        <v>47.373</v>
      </c>
      <c r="BW52" s="33">
        <v>43.319</v>
      </c>
      <c r="BX52" s="33">
        <v>39.64</v>
      </c>
      <c r="BY52" s="33">
        <v>35.951</v>
      </c>
      <c r="BZ52" s="33">
        <v>32.334</v>
      </c>
      <c r="CA52" s="33">
        <v>28.907</v>
      </c>
      <c r="CB52" s="33">
        <v>25.695</v>
      </c>
      <c r="CC52" s="33">
        <v>22.686</v>
      </c>
      <c r="CD52" s="33">
        <v>19.849</v>
      </c>
      <c r="CE52" s="33">
        <v>17.199</v>
      </c>
      <c r="CF52" s="33">
        <v>14.716</v>
      </c>
      <c r="CG52" s="33">
        <v>12.392</v>
      </c>
      <c r="CH52" s="33">
        <v>10.241</v>
      </c>
      <c r="CI52" s="33">
        <v>8.276</v>
      </c>
      <c r="CJ52" s="33">
        <v>6.468</v>
      </c>
      <c r="CK52" s="33">
        <v>4.959</v>
      </c>
      <c r="CL52" s="33">
        <v>3.811</v>
      </c>
      <c r="CM52" s="33">
        <v>2.95</v>
      </c>
      <c r="CN52" s="33">
        <v>2.216</v>
      </c>
      <c r="CO52" s="33">
        <v>1.622</v>
      </c>
      <c r="CP52" s="33">
        <v>1.157</v>
      </c>
      <c r="CQ52" s="33">
        <v>0.783</v>
      </c>
      <c r="CR52" s="33">
        <v>0.5</v>
      </c>
      <c r="CS52" s="33">
        <v>0.321</v>
      </c>
      <c r="CT52" s="33">
        <v>0.236</v>
      </c>
      <c r="CU52" s="33">
        <v>0.173</v>
      </c>
      <c r="CV52" s="33">
        <v>0.098</v>
      </c>
      <c r="CW52" s="33">
        <v>0.024</v>
      </c>
      <c r="CX52" s="33">
        <v>0.06</v>
      </c>
      <c r="CY52" s="12">
        <f t="shared" si="6"/>
        <v>30454.989999999998</v>
      </c>
      <c r="CZ52" s="12">
        <f t="shared" si="7"/>
        <v>17121.845000000005</v>
      </c>
      <c r="DA52" s="12">
        <f t="shared" si="8"/>
        <v>842.1050000000001</v>
      </c>
      <c r="DB52" s="14">
        <f t="shared" si="9"/>
        <v>56.220162935532095</v>
      </c>
      <c r="DC52" s="14">
        <f t="shared" si="10"/>
        <v>2.76508053360057</v>
      </c>
      <c r="DD52" s="14">
        <f t="shared" si="11"/>
        <v>41.01475653086734</v>
      </c>
    </row>
    <row r="53" spans="1:108" ht="13.5">
      <c r="A53" s="9">
        <v>2000</v>
      </c>
      <c r="B53" s="33">
        <v>1139.374</v>
      </c>
      <c r="C53" s="33">
        <v>1063.57</v>
      </c>
      <c r="D53" s="33">
        <v>1002.888</v>
      </c>
      <c r="E53" s="33">
        <v>955.643</v>
      </c>
      <c r="F53" s="33">
        <v>920.155</v>
      </c>
      <c r="G53" s="33">
        <v>894.74</v>
      </c>
      <c r="H53" s="33">
        <v>877.715</v>
      </c>
      <c r="I53" s="33">
        <v>867.402</v>
      </c>
      <c r="J53" s="33">
        <v>862.116</v>
      </c>
      <c r="K53" s="33">
        <v>860.176</v>
      </c>
      <c r="L53" s="33">
        <v>862.009</v>
      </c>
      <c r="M53" s="33">
        <v>868.045</v>
      </c>
      <c r="N53" s="33">
        <v>866.049</v>
      </c>
      <c r="O53" s="33">
        <v>850.124</v>
      </c>
      <c r="P53" s="33">
        <v>824.915</v>
      </c>
      <c r="Q53" s="33">
        <v>801.294</v>
      </c>
      <c r="R53" s="33">
        <v>777.476</v>
      </c>
      <c r="S53" s="33">
        <v>752.299</v>
      </c>
      <c r="T53" s="33">
        <v>726.401</v>
      </c>
      <c r="U53" s="33">
        <v>699.895</v>
      </c>
      <c r="V53" s="33">
        <v>672.327</v>
      </c>
      <c r="W53" s="33">
        <v>643.867</v>
      </c>
      <c r="X53" s="33">
        <v>616.234</v>
      </c>
      <c r="Y53" s="33">
        <v>590.271</v>
      </c>
      <c r="Z53" s="33">
        <v>565.526</v>
      </c>
      <c r="AA53" s="33">
        <v>540.823</v>
      </c>
      <c r="AB53" s="33">
        <v>516.543</v>
      </c>
      <c r="AC53" s="33">
        <v>492.735</v>
      </c>
      <c r="AD53" s="33">
        <v>469.361</v>
      </c>
      <c r="AE53" s="33">
        <v>446.645</v>
      </c>
      <c r="AF53" s="33">
        <v>424.696</v>
      </c>
      <c r="AG53" s="33">
        <v>403.297</v>
      </c>
      <c r="AH53" s="33">
        <v>383.921</v>
      </c>
      <c r="AI53" s="33">
        <v>367.25</v>
      </c>
      <c r="AJ53" s="33">
        <v>352.556</v>
      </c>
      <c r="AK53" s="33">
        <v>338.429</v>
      </c>
      <c r="AL53" s="33">
        <v>325.137</v>
      </c>
      <c r="AM53" s="33">
        <v>312.036</v>
      </c>
      <c r="AN53" s="33">
        <v>298.655</v>
      </c>
      <c r="AO53" s="33">
        <v>285.293</v>
      </c>
      <c r="AP53" s="33">
        <v>272.591</v>
      </c>
      <c r="AQ53" s="33">
        <v>260.267</v>
      </c>
      <c r="AR53" s="33">
        <v>248.751</v>
      </c>
      <c r="AS53" s="33">
        <v>238.266</v>
      </c>
      <c r="AT53" s="33">
        <v>228.453</v>
      </c>
      <c r="AU53" s="33">
        <v>218.849</v>
      </c>
      <c r="AV53" s="33">
        <v>209.694</v>
      </c>
      <c r="AW53" s="33">
        <v>199.727</v>
      </c>
      <c r="AX53" s="33">
        <v>188.312</v>
      </c>
      <c r="AY53" s="33">
        <v>176.084</v>
      </c>
      <c r="AZ53" s="33">
        <v>164.461</v>
      </c>
      <c r="BA53" s="33">
        <v>153.352</v>
      </c>
      <c r="BB53" s="33">
        <v>142.447</v>
      </c>
      <c r="BC53" s="33">
        <v>131.796</v>
      </c>
      <c r="BD53" s="33">
        <v>121.636</v>
      </c>
      <c r="BE53" s="33">
        <v>111.904</v>
      </c>
      <c r="BF53" s="33">
        <v>102.313</v>
      </c>
      <c r="BG53" s="33">
        <v>95.056</v>
      </c>
      <c r="BH53" s="33">
        <v>91.12</v>
      </c>
      <c r="BI53" s="33">
        <v>89.432</v>
      </c>
      <c r="BJ53" s="33">
        <v>87.854</v>
      </c>
      <c r="BK53" s="33">
        <v>86.728</v>
      </c>
      <c r="BL53" s="33">
        <v>85.314</v>
      </c>
      <c r="BM53" s="33">
        <v>82.997</v>
      </c>
      <c r="BN53" s="33">
        <v>80.071</v>
      </c>
      <c r="BO53" s="33">
        <v>77.529</v>
      </c>
      <c r="BP53" s="33">
        <v>75.279</v>
      </c>
      <c r="BQ53" s="33">
        <v>72.286</v>
      </c>
      <c r="BR53" s="33">
        <v>68.175</v>
      </c>
      <c r="BS53" s="33">
        <v>63.341</v>
      </c>
      <c r="BT53" s="33">
        <v>58.586</v>
      </c>
      <c r="BU53" s="33">
        <v>53.772</v>
      </c>
      <c r="BV53" s="33">
        <v>49.162</v>
      </c>
      <c r="BW53" s="33">
        <v>44.973</v>
      </c>
      <c r="BX53" s="33">
        <v>41.092</v>
      </c>
      <c r="BY53" s="33">
        <v>37.194</v>
      </c>
      <c r="BZ53" s="33">
        <v>33.336</v>
      </c>
      <c r="CA53" s="33">
        <v>29.725</v>
      </c>
      <c r="CB53" s="33">
        <v>26.424</v>
      </c>
      <c r="CC53" s="33">
        <v>23.385</v>
      </c>
      <c r="CD53" s="33">
        <v>20.506</v>
      </c>
      <c r="CE53" s="33">
        <v>17.813</v>
      </c>
      <c r="CF53" s="33">
        <v>15.279</v>
      </c>
      <c r="CG53" s="33">
        <v>12.882</v>
      </c>
      <c r="CH53" s="33">
        <v>10.651</v>
      </c>
      <c r="CI53" s="33">
        <v>8.612</v>
      </c>
      <c r="CJ53" s="33">
        <v>6.74</v>
      </c>
      <c r="CK53" s="33">
        <v>5.172</v>
      </c>
      <c r="CL53" s="33">
        <v>3.982</v>
      </c>
      <c r="CM53" s="33">
        <v>3.083</v>
      </c>
      <c r="CN53" s="33">
        <v>2.317</v>
      </c>
      <c r="CO53" s="33">
        <v>1.697</v>
      </c>
      <c r="CP53" s="33">
        <v>1.205</v>
      </c>
      <c r="CQ53" s="33">
        <v>0.817</v>
      </c>
      <c r="CR53" s="33">
        <v>0.523</v>
      </c>
      <c r="CS53" s="33">
        <v>0.338</v>
      </c>
      <c r="CT53" s="33">
        <v>0.247</v>
      </c>
      <c r="CU53" s="33">
        <v>0.182</v>
      </c>
      <c r="CV53" s="33">
        <v>0.104</v>
      </c>
      <c r="CW53" s="33">
        <v>0.026</v>
      </c>
      <c r="CX53" s="33">
        <v>0.064</v>
      </c>
      <c r="CY53" s="12">
        <f t="shared" si="6"/>
        <v>31251.861999999986</v>
      </c>
      <c r="CZ53" s="12">
        <f t="shared" si="7"/>
        <v>17472.286</v>
      </c>
      <c r="DA53" s="12">
        <f t="shared" si="8"/>
        <v>866.4989999999997</v>
      </c>
      <c r="DB53" s="14">
        <f t="shared" si="9"/>
        <v>55.90798397868264</v>
      </c>
      <c r="DC53" s="14">
        <f t="shared" si="10"/>
        <v>2.772631595519013</v>
      </c>
      <c r="DD53" s="14">
        <f t="shared" si="11"/>
        <v>41.31938442579835</v>
      </c>
    </row>
    <row r="54" spans="1:108" ht="13.5">
      <c r="A54" s="9">
        <v>2001</v>
      </c>
      <c r="B54" s="33">
        <v>1179.552</v>
      </c>
      <c r="C54" s="33">
        <v>1099.828</v>
      </c>
      <c r="D54" s="33">
        <v>1034.984</v>
      </c>
      <c r="E54" s="33">
        <v>983.457</v>
      </c>
      <c r="F54" s="33">
        <v>943.686</v>
      </c>
      <c r="G54" s="33">
        <v>914.105</v>
      </c>
      <c r="H54" s="33">
        <v>893.15</v>
      </c>
      <c r="I54" s="33">
        <v>879.258</v>
      </c>
      <c r="J54" s="33">
        <v>870.87</v>
      </c>
      <c r="K54" s="33">
        <v>866.414</v>
      </c>
      <c r="L54" s="33">
        <v>865.964</v>
      </c>
      <c r="M54" s="33">
        <v>869.581</v>
      </c>
      <c r="N54" s="33">
        <v>867.556</v>
      </c>
      <c r="O54" s="33">
        <v>855.058</v>
      </c>
      <c r="P54" s="33">
        <v>835.419</v>
      </c>
      <c r="Q54" s="33">
        <v>817.219</v>
      </c>
      <c r="R54" s="33">
        <v>799.255</v>
      </c>
      <c r="S54" s="33">
        <v>778.154</v>
      </c>
      <c r="T54" s="33">
        <v>753.257</v>
      </c>
      <c r="U54" s="33">
        <v>725.719</v>
      </c>
      <c r="V54" s="33">
        <v>697.445</v>
      </c>
      <c r="W54" s="33">
        <v>668.176</v>
      </c>
      <c r="X54" s="33">
        <v>639.632</v>
      </c>
      <c r="Y54" s="33">
        <v>612.906</v>
      </c>
      <c r="Z54" s="33">
        <v>587.437</v>
      </c>
      <c r="AA54" s="33">
        <v>561.707</v>
      </c>
      <c r="AB54" s="33">
        <v>536.202</v>
      </c>
      <c r="AC54" s="33">
        <v>511.094</v>
      </c>
      <c r="AD54" s="33">
        <v>486.377</v>
      </c>
      <c r="AE54" s="33">
        <v>462.304</v>
      </c>
      <c r="AF54" s="33">
        <v>438.977</v>
      </c>
      <c r="AG54" s="33">
        <v>416.188</v>
      </c>
      <c r="AH54" s="33">
        <v>395.545</v>
      </c>
      <c r="AI54" s="33">
        <v>377.798</v>
      </c>
      <c r="AJ54" s="33">
        <v>362.189</v>
      </c>
      <c r="AK54" s="33">
        <v>347.186</v>
      </c>
      <c r="AL54" s="33">
        <v>333.064</v>
      </c>
      <c r="AM54" s="33">
        <v>319.344</v>
      </c>
      <c r="AN54" s="33">
        <v>305.627</v>
      </c>
      <c r="AO54" s="33">
        <v>292.134</v>
      </c>
      <c r="AP54" s="33">
        <v>279.362</v>
      </c>
      <c r="AQ54" s="33">
        <v>267.061</v>
      </c>
      <c r="AR54" s="33">
        <v>255.56</v>
      </c>
      <c r="AS54" s="33">
        <v>245.031</v>
      </c>
      <c r="AT54" s="33">
        <v>235.146</v>
      </c>
      <c r="AU54" s="33">
        <v>225.504</v>
      </c>
      <c r="AV54" s="33">
        <v>216.275</v>
      </c>
      <c r="AW54" s="33">
        <v>206.427</v>
      </c>
      <c r="AX54" s="33">
        <v>195.438</v>
      </c>
      <c r="AY54" s="33">
        <v>183.782</v>
      </c>
      <c r="AZ54" s="33">
        <v>172.658</v>
      </c>
      <c r="BA54" s="33">
        <v>162.065</v>
      </c>
      <c r="BB54" s="33">
        <v>151.262</v>
      </c>
      <c r="BC54" s="33">
        <v>140.074</v>
      </c>
      <c r="BD54" s="33">
        <v>128.948</v>
      </c>
      <c r="BE54" s="33">
        <v>118.303</v>
      </c>
      <c r="BF54" s="33">
        <v>107.816</v>
      </c>
      <c r="BG54" s="33">
        <v>99.552</v>
      </c>
      <c r="BH54" s="33">
        <v>94.507</v>
      </c>
      <c r="BI54" s="33">
        <v>91.685</v>
      </c>
      <c r="BJ54" s="33">
        <v>88.976</v>
      </c>
      <c r="BK54" s="33">
        <v>86.667</v>
      </c>
      <c r="BL54" s="33">
        <v>84.539</v>
      </c>
      <c r="BM54" s="33">
        <v>82.228</v>
      </c>
      <c r="BN54" s="33">
        <v>79.783</v>
      </c>
      <c r="BO54" s="33">
        <v>77.692</v>
      </c>
      <c r="BP54" s="33">
        <v>75.953</v>
      </c>
      <c r="BQ54" s="33">
        <v>73.396</v>
      </c>
      <c r="BR54" s="33">
        <v>69.525</v>
      </c>
      <c r="BS54" s="33">
        <v>64.797</v>
      </c>
      <c r="BT54" s="33">
        <v>60.214</v>
      </c>
      <c r="BU54" s="33">
        <v>55.622</v>
      </c>
      <c r="BV54" s="33">
        <v>51.097</v>
      </c>
      <c r="BW54" s="33">
        <v>46.8</v>
      </c>
      <c r="BX54" s="33">
        <v>42.687</v>
      </c>
      <c r="BY54" s="33">
        <v>38.554</v>
      </c>
      <c r="BZ54" s="33">
        <v>34.441</v>
      </c>
      <c r="CA54" s="33">
        <v>30.616</v>
      </c>
      <c r="CB54" s="33">
        <v>27.194</v>
      </c>
      <c r="CC54" s="33">
        <v>24.093</v>
      </c>
      <c r="CD54" s="33">
        <v>21.129</v>
      </c>
      <c r="CE54" s="33">
        <v>18.346</v>
      </c>
      <c r="CF54" s="33">
        <v>15.737</v>
      </c>
      <c r="CG54" s="33">
        <v>13.279</v>
      </c>
      <c r="CH54" s="33">
        <v>11.001</v>
      </c>
      <c r="CI54" s="33">
        <v>8.923</v>
      </c>
      <c r="CJ54" s="33">
        <v>7.017</v>
      </c>
      <c r="CK54" s="33">
        <v>5.417</v>
      </c>
      <c r="CL54" s="33">
        <v>4.18</v>
      </c>
      <c r="CM54" s="33">
        <v>3.234</v>
      </c>
      <c r="CN54" s="33">
        <v>2.426</v>
      </c>
      <c r="CO54" s="33">
        <v>1.767</v>
      </c>
      <c r="CP54" s="33">
        <v>1.249</v>
      </c>
      <c r="CQ54" s="33">
        <v>0.844</v>
      </c>
      <c r="CR54" s="33">
        <v>0.543</v>
      </c>
      <c r="CS54" s="33">
        <v>0.351</v>
      </c>
      <c r="CT54" s="33">
        <v>0.259</v>
      </c>
      <c r="CU54" s="33">
        <v>0.192</v>
      </c>
      <c r="CV54" s="33">
        <v>0.11</v>
      </c>
      <c r="CW54" s="33">
        <v>0.029</v>
      </c>
      <c r="CX54" s="33">
        <v>0.068</v>
      </c>
      <c r="CY54" s="12">
        <f t="shared" si="6"/>
        <v>32071.249000000003</v>
      </c>
      <c r="CZ54" s="12">
        <f t="shared" si="7"/>
        <v>17832.486</v>
      </c>
      <c r="DA54" s="12">
        <f t="shared" si="8"/>
        <v>888.7820000000002</v>
      </c>
      <c r="DB54" s="14">
        <f t="shared" si="9"/>
        <v>55.602717561763804</v>
      </c>
      <c r="DC54" s="14">
        <f t="shared" si="10"/>
        <v>2.7712734231211265</v>
      </c>
      <c r="DD54" s="14">
        <f t="shared" si="11"/>
        <v>41.62600901511507</v>
      </c>
    </row>
    <row r="55" spans="1:108" ht="13.5">
      <c r="A55" s="9">
        <v>2002</v>
      </c>
      <c r="B55" s="33">
        <v>1211.347</v>
      </c>
      <c r="C55" s="33">
        <v>1134.828</v>
      </c>
      <c r="D55" s="33">
        <v>1070.873</v>
      </c>
      <c r="E55" s="33">
        <v>1018.287</v>
      </c>
      <c r="F55" s="33">
        <v>975.869</v>
      </c>
      <c r="G55" s="33">
        <v>942.42</v>
      </c>
      <c r="H55" s="33">
        <v>916.741</v>
      </c>
      <c r="I55" s="33">
        <v>897.633</v>
      </c>
      <c r="J55" s="33">
        <v>883.895</v>
      </c>
      <c r="K55" s="33">
        <v>874.332</v>
      </c>
      <c r="L55" s="33">
        <v>868.495</v>
      </c>
      <c r="M55" s="33">
        <v>865.943</v>
      </c>
      <c r="N55" s="33">
        <v>861.7</v>
      </c>
      <c r="O55" s="33">
        <v>853.056</v>
      </c>
      <c r="P55" s="33">
        <v>841.077</v>
      </c>
      <c r="Q55" s="33">
        <v>830.08</v>
      </c>
      <c r="R55" s="33">
        <v>819.852</v>
      </c>
      <c r="S55" s="33">
        <v>804.27</v>
      </c>
      <c r="T55" s="33">
        <v>780.92</v>
      </c>
      <c r="U55" s="33">
        <v>752.317</v>
      </c>
      <c r="V55" s="33">
        <v>723.527</v>
      </c>
      <c r="W55" s="33">
        <v>693.721</v>
      </c>
      <c r="X55" s="33">
        <v>664.399</v>
      </c>
      <c r="Y55" s="33">
        <v>636.874</v>
      </c>
      <c r="Z55" s="33">
        <v>610.526</v>
      </c>
      <c r="AA55" s="33">
        <v>583.572</v>
      </c>
      <c r="AB55" s="33">
        <v>556.565</v>
      </c>
      <c r="AC55" s="33">
        <v>529.986</v>
      </c>
      <c r="AD55" s="33">
        <v>503.963</v>
      </c>
      <c r="AE55" s="33">
        <v>478.683</v>
      </c>
      <c r="AF55" s="33">
        <v>454.083</v>
      </c>
      <c r="AG55" s="33">
        <v>430.032</v>
      </c>
      <c r="AH55" s="33">
        <v>408.105</v>
      </c>
      <c r="AI55" s="33">
        <v>389.036</v>
      </c>
      <c r="AJ55" s="33">
        <v>372.136</v>
      </c>
      <c r="AK55" s="33">
        <v>355.904</v>
      </c>
      <c r="AL55" s="33">
        <v>340.557</v>
      </c>
      <c r="AM55" s="33">
        <v>326.004</v>
      </c>
      <c r="AN55" s="33">
        <v>312.023</v>
      </c>
      <c r="AO55" s="33">
        <v>298.642</v>
      </c>
      <c r="AP55" s="33">
        <v>286.016</v>
      </c>
      <c r="AQ55" s="33">
        <v>273.999</v>
      </c>
      <c r="AR55" s="33">
        <v>262.606</v>
      </c>
      <c r="AS55" s="33">
        <v>251.824</v>
      </c>
      <c r="AT55" s="33">
        <v>241.498</v>
      </c>
      <c r="AU55" s="33">
        <v>231.502</v>
      </c>
      <c r="AV55" s="33">
        <v>221.88</v>
      </c>
      <c r="AW55" s="33">
        <v>211.989</v>
      </c>
      <c r="AX55" s="33">
        <v>201.497</v>
      </c>
      <c r="AY55" s="33">
        <v>190.651</v>
      </c>
      <c r="AZ55" s="33">
        <v>180.231</v>
      </c>
      <c r="BA55" s="33">
        <v>170.325</v>
      </c>
      <c r="BB55" s="33">
        <v>159.891</v>
      </c>
      <c r="BC55" s="33">
        <v>148.563</v>
      </c>
      <c r="BD55" s="33">
        <v>136.923</v>
      </c>
      <c r="BE55" s="33">
        <v>125.807</v>
      </c>
      <c r="BF55" s="33">
        <v>114.909</v>
      </c>
      <c r="BG55" s="33">
        <v>105.845</v>
      </c>
      <c r="BH55" s="33">
        <v>99.463</v>
      </c>
      <c r="BI55" s="33">
        <v>95.006</v>
      </c>
      <c r="BJ55" s="33">
        <v>90.705</v>
      </c>
      <c r="BK55" s="33">
        <v>86.713</v>
      </c>
      <c r="BL55" s="33">
        <v>83.498</v>
      </c>
      <c r="BM55" s="33">
        <v>81.048</v>
      </c>
      <c r="BN55" s="33">
        <v>79.09</v>
      </c>
      <c r="BO55" s="33">
        <v>77.422</v>
      </c>
      <c r="BP55" s="33">
        <v>76.148</v>
      </c>
      <c r="BQ55" s="33">
        <v>74.039</v>
      </c>
      <c r="BR55" s="33">
        <v>70.482</v>
      </c>
      <c r="BS55" s="33">
        <v>65.975</v>
      </c>
      <c r="BT55" s="33">
        <v>61.694</v>
      </c>
      <c r="BU55" s="33">
        <v>57.465</v>
      </c>
      <c r="BV55" s="33">
        <v>53.133</v>
      </c>
      <c r="BW55" s="33">
        <v>48.754</v>
      </c>
      <c r="BX55" s="33">
        <v>44.382</v>
      </c>
      <c r="BY55" s="33">
        <v>40.004</v>
      </c>
      <c r="BZ55" s="33">
        <v>35.626</v>
      </c>
      <c r="CA55" s="33">
        <v>31.572</v>
      </c>
      <c r="CB55" s="33">
        <v>28.003</v>
      </c>
      <c r="CC55" s="33">
        <v>24.812</v>
      </c>
      <c r="CD55" s="33">
        <v>21.731</v>
      </c>
      <c r="CE55" s="33">
        <v>18.817</v>
      </c>
      <c r="CF55" s="33">
        <v>16.111</v>
      </c>
      <c r="CG55" s="33">
        <v>13.603</v>
      </c>
      <c r="CH55" s="33">
        <v>11.306</v>
      </c>
      <c r="CI55" s="33">
        <v>9.213</v>
      </c>
      <c r="CJ55" s="33">
        <v>7.303</v>
      </c>
      <c r="CK55" s="33">
        <v>5.684</v>
      </c>
      <c r="CL55" s="33">
        <v>4.404</v>
      </c>
      <c r="CM55" s="33">
        <v>3.399</v>
      </c>
      <c r="CN55" s="33">
        <v>2.543</v>
      </c>
      <c r="CO55" s="33">
        <v>1.837</v>
      </c>
      <c r="CP55" s="33">
        <v>1.286</v>
      </c>
      <c r="CQ55" s="33">
        <v>0.864</v>
      </c>
      <c r="CR55" s="33">
        <v>0.56</v>
      </c>
      <c r="CS55" s="33">
        <v>0.364</v>
      </c>
      <c r="CT55" s="33">
        <v>0.27</v>
      </c>
      <c r="CU55" s="33">
        <v>0.203</v>
      </c>
      <c r="CV55" s="33">
        <v>0.116</v>
      </c>
      <c r="CW55" s="33">
        <v>0.032</v>
      </c>
      <c r="CX55" s="33">
        <v>0.072</v>
      </c>
      <c r="CY55" s="12">
        <f t="shared" si="6"/>
        <v>32912.98100000001</v>
      </c>
      <c r="CZ55" s="12">
        <f t="shared" si="7"/>
        <v>18203.934999999998</v>
      </c>
      <c r="DA55" s="12">
        <f t="shared" si="8"/>
        <v>909.2289999999999</v>
      </c>
      <c r="DB55" s="14">
        <f t="shared" si="9"/>
        <v>55.309286630706566</v>
      </c>
      <c r="DC55" s="14">
        <f t="shared" si="10"/>
        <v>2.7625240023077815</v>
      </c>
      <c r="DD55" s="14">
        <f t="shared" si="11"/>
        <v>41.92818936698565</v>
      </c>
    </row>
    <row r="56" spans="1:108" ht="13.5">
      <c r="A56" s="9">
        <v>2003</v>
      </c>
      <c r="B56" s="33">
        <v>1238.093</v>
      </c>
      <c r="C56" s="33">
        <v>1169.323</v>
      </c>
      <c r="D56" s="33">
        <v>1109.561</v>
      </c>
      <c r="E56" s="33">
        <v>1058.107</v>
      </c>
      <c r="F56" s="33">
        <v>1014.267</v>
      </c>
      <c r="G56" s="33">
        <v>977.345</v>
      </c>
      <c r="H56" s="33">
        <v>946.642</v>
      </c>
      <c r="I56" s="33">
        <v>921.463</v>
      </c>
      <c r="J56" s="33">
        <v>901.109</v>
      </c>
      <c r="K56" s="33">
        <v>884.888</v>
      </c>
      <c r="L56" s="33">
        <v>871.808</v>
      </c>
      <c r="M56" s="33">
        <v>860.886</v>
      </c>
      <c r="N56" s="33">
        <v>852.873</v>
      </c>
      <c r="O56" s="33">
        <v>847.654</v>
      </c>
      <c r="P56" s="33">
        <v>843.662</v>
      </c>
      <c r="Q56" s="33">
        <v>840.055</v>
      </c>
      <c r="R56" s="33">
        <v>837.738</v>
      </c>
      <c r="S56" s="33">
        <v>828.025</v>
      </c>
      <c r="T56" s="33">
        <v>806.743</v>
      </c>
      <c r="U56" s="33">
        <v>777.69</v>
      </c>
      <c r="V56" s="33">
        <v>749.074</v>
      </c>
      <c r="W56" s="33">
        <v>719.521</v>
      </c>
      <c r="X56" s="33">
        <v>689.976</v>
      </c>
      <c r="Y56" s="33">
        <v>661.823</v>
      </c>
      <c r="Z56" s="33">
        <v>634.513</v>
      </c>
      <c r="AA56" s="33">
        <v>606.282</v>
      </c>
      <c r="AB56" s="33">
        <v>577.692</v>
      </c>
      <c r="AC56" s="33">
        <v>549.61</v>
      </c>
      <c r="AD56" s="33">
        <v>522.358</v>
      </c>
      <c r="AE56" s="33">
        <v>496.011</v>
      </c>
      <c r="AF56" s="33">
        <v>470.231</v>
      </c>
      <c r="AG56" s="33">
        <v>444.994</v>
      </c>
      <c r="AH56" s="33">
        <v>421.765</v>
      </c>
      <c r="AI56" s="33">
        <v>401.212</v>
      </c>
      <c r="AJ56" s="33">
        <v>382.758</v>
      </c>
      <c r="AK56" s="33">
        <v>365.047</v>
      </c>
      <c r="AL56" s="33">
        <v>348.199</v>
      </c>
      <c r="AM56" s="33">
        <v>332.624</v>
      </c>
      <c r="AN56" s="33">
        <v>318.344</v>
      </c>
      <c r="AO56" s="33">
        <v>305.138</v>
      </c>
      <c r="AP56" s="33">
        <v>292.708</v>
      </c>
      <c r="AQ56" s="33">
        <v>281.037</v>
      </c>
      <c r="AR56" s="33">
        <v>269.741</v>
      </c>
      <c r="AS56" s="33">
        <v>258.575</v>
      </c>
      <c r="AT56" s="33">
        <v>247.596</v>
      </c>
      <c r="AU56" s="33">
        <v>237.075</v>
      </c>
      <c r="AV56" s="33">
        <v>226.904</v>
      </c>
      <c r="AW56" s="33">
        <v>216.867</v>
      </c>
      <c r="AX56" s="33">
        <v>206.865</v>
      </c>
      <c r="AY56" s="33">
        <v>196.892</v>
      </c>
      <c r="AZ56" s="33">
        <v>187.228</v>
      </c>
      <c r="BA56" s="33">
        <v>178.044</v>
      </c>
      <c r="BB56" s="33">
        <v>168.12</v>
      </c>
      <c r="BC56" s="33">
        <v>156.957</v>
      </c>
      <c r="BD56" s="33">
        <v>145.198</v>
      </c>
      <c r="BE56" s="33">
        <v>133.987</v>
      </c>
      <c r="BF56" s="33">
        <v>123.077</v>
      </c>
      <c r="BG56" s="33">
        <v>113.438</v>
      </c>
      <c r="BH56" s="33">
        <v>105.661</v>
      </c>
      <c r="BI56" s="33">
        <v>99.327</v>
      </c>
      <c r="BJ56" s="33">
        <v>93.214</v>
      </c>
      <c r="BK56" s="33">
        <v>87.313</v>
      </c>
      <c r="BL56" s="33">
        <v>82.791</v>
      </c>
      <c r="BM56" s="33">
        <v>80.025</v>
      </c>
      <c r="BN56" s="33">
        <v>78.412</v>
      </c>
      <c r="BO56" s="33">
        <v>77.003</v>
      </c>
      <c r="BP56" s="33">
        <v>76.016</v>
      </c>
      <c r="BQ56" s="33">
        <v>74.252</v>
      </c>
      <c r="BR56" s="33">
        <v>71.022</v>
      </c>
      <c r="BS56" s="33">
        <v>66.829</v>
      </c>
      <c r="BT56" s="33">
        <v>62.936</v>
      </c>
      <c r="BU56" s="33">
        <v>59.172</v>
      </c>
      <c r="BV56" s="33">
        <v>55.111</v>
      </c>
      <c r="BW56" s="33">
        <v>50.694</v>
      </c>
      <c r="BX56" s="33">
        <v>46.08</v>
      </c>
      <c r="BY56" s="33">
        <v>41.486</v>
      </c>
      <c r="BZ56" s="33">
        <v>36.878</v>
      </c>
      <c r="CA56" s="33">
        <v>32.608</v>
      </c>
      <c r="CB56" s="33">
        <v>28.883</v>
      </c>
      <c r="CC56" s="33">
        <v>25.573</v>
      </c>
      <c r="CD56" s="33">
        <v>22.345</v>
      </c>
      <c r="CE56" s="33">
        <v>19.269</v>
      </c>
      <c r="CF56" s="33">
        <v>16.443</v>
      </c>
      <c r="CG56" s="33">
        <v>13.888</v>
      </c>
      <c r="CH56" s="33">
        <v>11.587</v>
      </c>
      <c r="CI56" s="33">
        <v>9.49</v>
      </c>
      <c r="CJ56" s="33">
        <v>7.588</v>
      </c>
      <c r="CK56" s="33">
        <v>5.96</v>
      </c>
      <c r="CL56" s="33">
        <v>4.637</v>
      </c>
      <c r="CM56" s="33">
        <v>3.57</v>
      </c>
      <c r="CN56" s="33">
        <v>2.662</v>
      </c>
      <c r="CO56" s="33">
        <v>1.909</v>
      </c>
      <c r="CP56" s="33">
        <v>1.321</v>
      </c>
      <c r="CQ56" s="33">
        <v>0.885</v>
      </c>
      <c r="CR56" s="33">
        <v>0.575</v>
      </c>
      <c r="CS56" s="33">
        <v>0.376</v>
      </c>
      <c r="CT56" s="33">
        <v>0.282</v>
      </c>
      <c r="CU56" s="33">
        <v>0.212</v>
      </c>
      <c r="CV56" s="33">
        <v>0.124</v>
      </c>
      <c r="CW56" s="33">
        <v>0.034</v>
      </c>
      <c r="CX56" s="33">
        <v>0.075</v>
      </c>
      <c r="CY56" s="12">
        <f t="shared" si="6"/>
        <v>33779.930999999975</v>
      </c>
      <c r="CZ56" s="12">
        <f t="shared" si="7"/>
        <v>18587.931999999997</v>
      </c>
      <c r="DA56" s="12">
        <f t="shared" si="8"/>
        <v>927.7750000000002</v>
      </c>
      <c r="DB56" s="14">
        <f t="shared" si="9"/>
        <v>55.02655408029108</v>
      </c>
      <c r="DC56" s="14">
        <f t="shared" si="10"/>
        <v>2.7465272205559</v>
      </c>
      <c r="DD56" s="14">
        <f t="shared" si="11"/>
        <v>42.226918699153025</v>
      </c>
    </row>
    <row r="57" spans="1:108" ht="13.5">
      <c r="A57" s="9">
        <v>2004</v>
      </c>
      <c r="B57" s="33">
        <v>1265.187</v>
      </c>
      <c r="C57" s="33">
        <v>1204.734</v>
      </c>
      <c r="D57" s="33">
        <v>1149.725</v>
      </c>
      <c r="E57" s="33">
        <v>1099.947</v>
      </c>
      <c r="F57" s="33">
        <v>1055.184</v>
      </c>
      <c r="G57" s="33">
        <v>1015.224</v>
      </c>
      <c r="H57" s="33">
        <v>979.849</v>
      </c>
      <c r="I57" s="33">
        <v>948.849</v>
      </c>
      <c r="J57" s="33">
        <v>922.004</v>
      </c>
      <c r="K57" s="33">
        <v>899.105</v>
      </c>
      <c r="L57" s="33">
        <v>878.75</v>
      </c>
      <c r="M57" s="33">
        <v>859.541</v>
      </c>
      <c r="N57" s="33">
        <v>847.185</v>
      </c>
      <c r="O57" s="33">
        <v>843.834</v>
      </c>
      <c r="P57" s="33">
        <v>845.723</v>
      </c>
      <c r="Q57" s="33">
        <v>847.504</v>
      </c>
      <c r="R57" s="33">
        <v>850.939</v>
      </c>
      <c r="S57" s="33">
        <v>845.945</v>
      </c>
      <c r="T57" s="33">
        <v>827.179</v>
      </c>
      <c r="U57" s="33">
        <v>799.164</v>
      </c>
      <c r="V57" s="33">
        <v>772.066</v>
      </c>
      <c r="W57" s="33">
        <v>744.214</v>
      </c>
      <c r="X57" s="33">
        <v>715.566</v>
      </c>
      <c r="Y57" s="33">
        <v>687.228</v>
      </c>
      <c r="Z57" s="33">
        <v>658.972</v>
      </c>
      <c r="AA57" s="33">
        <v>629.628</v>
      </c>
      <c r="AB57" s="33">
        <v>599.653</v>
      </c>
      <c r="AC57" s="33">
        <v>570.219</v>
      </c>
      <c r="AD57" s="33">
        <v>541.874</v>
      </c>
      <c r="AE57" s="33">
        <v>514.56</v>
      </c>
      <c r="AF57" s="33">
        <v>487.648</v>
      </c>
      <c r="AG57" s="33">
        <v>461.234</v>
      </c>
      <c r="AH57" s="33">
        <v>436.678</v>
      </c>
      <c r="AI57" s="33">
        <v>414.584</v>
      </c>
      <c r="AJ57" s="33">
        <v>394.504</v>
      </c>
      <c r="AK57" s="33">
        <v>375.216</v>
      </c>
      <c r="AL57" s="33">
        <v>356.761</v>
      </c>
      <c r="AM57" s="33">
        <v>340.029</v>
      </c>
      <c r="AN57" s="33">
        <v>325.272</v>
      </c>
      <c r="AO57" s="33">
        <v>312.042</v>
      </c>
      <c r="AP57" s="33">
        <v>299.605</v>
      </c>
      <c r="AQ57" s="33">
        <v>288.067</v>
      </c>
      <c r="AR57" s="33">
        <v>276.723</v>
      </c>
      <c r="AS57" s="33">
        <v>265.14</v>
      </c>
      <c r="AT57" s="33">
        <v>253.553</v>
      </c>
      <c r="AU57" s="33">
        <v>242.547</v>
      </c>
      <c r="AV57" s="33">
        <v>231.9</v>
      </c>
      <c r="AW57" s="33">
        <v>221.724</v>
      </c>
      <c r="AX57" s="33">
        <v>212.106</v>
      </c>
      <c r="AY57" s="33">
        <v>202.836</v>
      </c>
      <c r="AZ57" s="33">
        <v>193.79</v>
      </c>
      <c r="BA57" s="33">
        <v>185.179</v>
      </c>
      <c r="BB57" s="33">
        <v>175.745</v>
      </c>
      <c r="BC57" s="33">
        <v>164.904</v>
      </c>
      <c r="BD57" s="33">
        <v>153.305</v>
      </c>
      <c r="BE57" s="33">
        <v>142.251</v>
      </c>
      <c r="BF57" s="33">
        <v>131.576</v>
      </c>
      <c r="BG57" s="33">
        <v>121.581</v>
      </c>
      <c r="BH57" s="33">
        <v>112.579</v>
      </c>
      <c r="BI57" s="33">
        <v>104.492</v>
      </c>
      <c r="BJ57" s="33">
        <v>96.693</v>
      </c>
      <c r="BK57" s="33">
        <v>89.031</v>
      </c>
      <c r="BL57" s="33">
        <v>83.204</v>
      </c>
      <c r="BM57" s="33">
        <v>79.912</v>
      </c>
      <c r="BN57" s="33">
        <v>78.303</v>
      </c>
      <c r="BO57" s="33">
        <v>76.822</v>
      </c>
      <c r="BP57" s="33">
        <v>75.772</v>
      </c>
      <c r="BQ57" s="33">
        <v>74.104</v>
      </c>
      <c r="BR57" s="33">
        <v>71.135</v>
      </c>
      <c r="BS57" s="33">
        <v>67.31</v>
      </c>
      <c r="BT57" s="33">
        <v>63.835</v>
      </c>
      <c r="BU57" s="33">
        <v>60.564</v>
      </c>
      <c r="BV57" s="33">
        <v>56.827</v>
      </c>
      <c r="BW57" s="33">
        <v>52.432</v>
      </c>
      <c r="BX57" s="33">
        <v>47.644</v>
      </c>
      <c r="BY57" s="33">
        <v>42.916</v>
      </c>
      <c r="BZ57" s="33">
        <v>38.172</v>
      </c>
      <c r="CA57" s="33">
        <v>33.752</v>
      </c>
      <c r="CB57" s="33">
        <v>29.877</v>
      </c>
      <c r="CC57" s="33">
        <v>26.419</v>
      </c>
      <c r="CD57" s="33">
        <v>23.027</v>
      </c>
      <c r="CE57" s="33">
        <v>19.76</v>
      </c>
      <c r="CF57" s="33">
        <v>16.796</v>
      </c>
      <c r="CG57" s="33">
        <v>14.183</v>
      </c>
      <c r="CH57" s="33">
        <v>11.875</v>
      </c>
      <c r="CI57" s="33">
        <v>9.768</v>
      </c>
      <c r="CJ57" s="33">
        <v>7.864</v>
      </c>
      <c r="CK57" s="33">
        <v>6.219</v>
      </c>
      <c r="CL57" s="33">
        <v>4.854</v>
      </c>
      <c r="CM57" s="33">
        <v>3.731</v>
      </c>
      <c r="CN57" s="33">
        <v>2.775</v>
      </c>
      <c r="CO57" s="33">
        <v>1.984</v>
      </c>
      <c r="CP57" s="33">
        <v>1.363</v>
      </c>
      <c r="CQ57" s="33">
        <v>0.911</v>
      </c>
      <c r="CR57" s="33">
        <v>0.597</v>
      </c>
      <c r="CS57" s="33">
        <v>0.392</v>
      </c>
      <c r="CT57" s="33">
        <v>0.293</v>
      </c>
      <c r="CU57" s="33">
        <v>0.222</v>
      </c>
      <c r="CV57" s="33">
        <v>0.129</v>
      </c>
      <c r="CW57" s="33">
        <v>0.036</v>
      </c>
      <c r="CX57" s="33">
        <v>0.08</v>
      </c>
      <c r="CY57" s="12">
        <f t="shared" si="6"/>
        <v>34674.70599999998</v>
      </c>
      <c r="CZ57" s="12">
        <f t="shared" si="7"/>
        <v>18985.572</v>
      </c>
      <c r="DA57" s="12">
        <f t="shared" si="8"/>
        <v>944.44</v>
      </c>
      <c r="DB57" s="14">
        <f t="shared" si="9"/>
        <v>54.75337555854119</v>
      </c>
      <c r="DC57" s="14">
        <f t="shared" si="10"/>
        <v>2.72371451397454</v>
      </c>
      <c r="DD57" s="14">
        <f t="shared" si="11"/>
        <v>42.52290992748427</v>
      </c>
    </row>
    <row r="58" spans="1:108" ht="13.5">
      <c r="A58" s="9">
        <v>2005</v>
      </c>
      <c r="B58" s="33">
        <v>1296.274</v>
      </c>
      <c r="C58" s="33">
        <v>1241.85</v>
      </c>
      <c r="D58" s="33">
        <v>1190.205</v>
      </c>
      <c r="E58" s="33">
        <v>1141.469</v>
      </c>
      <c r="F58" s="33">
        <v>1095.783</v>
      </c>
      <c r="G58" s="33">
        <v>1053.27</v>
      </c>
      <c r="H58" s="33">
        <v>1014.07</v>
      </c>
      <c r="I58" s="33">
        <v>978.317</v>
      </c>
      <c r="J58" s="33">
        <v>946.138</v>
      </c>
      <c r="K58" s="33">
        <v>917.672</v>
      </c>
      <c r="L58" s="33">
        <v>891.348</v>
      </c>
      <c r="M58" s="33">
        <v>865.6</v>
      </c>
      <c r="N58" s="33">
        <v>849.066</v>
      </c>
      <c r="O58" s="33">
        <v>845.281</v>
      </c>
      <c r="P58" s="33">
        <v>849.273</v>
      </c>
      <c r="Q58" s="33">
        <v>852.938</v>
      </c>
      <c r="R58" s="33">
        <v>858.371</v>
      </c>
      <c r="S58" s="33">
        <v>855.881</v>
      </c>
      <c r="T58" s="33">
        <v>839.974</v>
      </c>
      <c r="U58" s="33">
        <v>814.972</v>
      </c>
      <c r="V58" s="33">
        <v>791.088</v>
      </c>
      <c r="W58" s="33">
        <v>766.742</v>
      </c>
      <c r="X58" s="33">
        <v>740.418</v>
      </c>
      <c r="Y58" s="33">
        <v>712.537</v>
      </c>
      <c r="Z58" s="33">
        <v>683.462</v>
      </c>
      <c r="AA58" s="33">
        <v>653.348</v>
      </c>
      <c r="AB58" s="33">
        <v>622.412</v>
      </c>
      <c r="AC58" s="33">
        <v>591.944</v>
      </c>
      <c r="AD58" s="33">
        <v>562.685</v>
      </c>
      <c r="AE58" s="33">
        <v>534.484</v>
      </c>
      <c r="AF58" s="33">
        <v>506.474</v>
      </c>
      <c r="AG58" s="33">
        <v>478.843</v>
      </c>
      <c r="AH58" s="33">
        <v>452.938</v>
      </c>
      <c r="AI58" s="33">
        <v>429.346</v>
      </c>
      <c r="AJ58" s="33">
        <v>407.703</v>
      </c>
      <c r="AK58" s="33">
        <v>386.864</v>
      </c>
      <c r="AL58" s="33">
        <v>366.831</v>
      </c>
      <c r="AM58" s="33">
        <v>348.843</v>
      </c>
      <c r="AN58" s="33">
        <v>333.336</v>
      </c>
      <c r="AO58" s="33">
        <v>319.703</v>
      </c>
      <c r="AP58" s="33">
        <v>306.884</v>
      </c>
      <c r="AQ58" s="33">
        <v>295.06</v>
      </c>
      <c r="AR58" s="33">
        <v>283.43</v>
      </c>
      <c r="AS58" s="33">
        <v>271.47</v>
      </c>
      <c r="AT58" s="33">
        <v>259.485</v>
      </c>
      <c r="AU58" s="33">
        <v>248.183</v>
      </c>
      <c r="AV58" s="33">
        <v>237.285</v>
      </c>
      <c r="AW58" s="33">
        <v>227.049</v>
      </c>
      <c r="AX58" s="33">
        <v>217.636</v>
      </c>
      <c r="AY58" s="33">
        <v>208.745</v>
      </c>
      <c r="AZ58" s="33">
        <v>200.044</v>
      </c>
      <c r="BA58" s="33">
        <v>191.736</v>
      </c>
      <c r="BB58" s="33">
        <v>182.64</v>
      </c>
      <c r="BC58" s="33">
        <v>172.167</v>
      </c>
      <c r="BD58" s="33">
        <v>160.904</v>
      </c>
      <c r="BE58" s="33">
        <v>150.157</v>
      </c>
      <c r="BF58" s="33">
        <v>139.836</v>
      </c>
      <c r="BG58" s="33">
        <v>129.696</v>
      </c>
      <c r="BH58" s="33">
        <v>119.803</v>
      </c>
      <c r="BI58" s="33">
        <v>110.353</v>
      </c>
      <c r="BJ58" s="33">
        <v>101.248</v>
      </c>
      <c r="BK58" s="33">
        <v>92.239</v>
      </c>
      <c r="BL58" s="33">
        <v>85.278</v>
      </c>
      <c r="BM58" s="33">
        <v>81.241</v>
      </c>
      <c r="BN58" s="33">
        <v>79.169</v>
      </c>
      <c r="BO58" s="33">
        <v>77.185</v>
      </c>
      <c r="BP58" s="33">
        <v>75.613</v>
      </c>
      <c r="BQ58" s="33">
        <v>73.699</v>
      </c>
      <c r="BR58" s="33">
        <v>70.862</v>
      </c>
      <c r="BS58" s="33">
        <v>67.419</v>
      </c>
      <c r="BT58" s="33">
        <v>64.339</v>
      </c>
      <c r="BU58" s="33">
        <v>61.536</v>
      </c>
      <c r="BV58" s="33">
        <v>58.134</v>
      </c>
      <c r="BW58" s="33">
        <v>53.834</v>
      </c>
      <c r="BX58" s="33">
        <v>48.978</v>
      </c>
      <c r="BY58" s="33">
        <v>44.229</v>
      </c>
      <c r="BZ58" s="33">
        <v>39.487</v>
      </c>
      <c r="CA58" s="33">
        <v>35.008</v>
      </c>
      <c r="CB58" s="33">
        <v>31.006</v>
      </c>
      <c r="CC58" s="33">
        <v>27.377</v>
      </c>
      <c r="CD58" s="33">
        <v>23.803</v>
      </c>
      <c r="CE58" s="33">
        <v>20.335</v>
      </c>
      <c r="CF58" s="33">
        <v>17.217</v>
      </c>
      <c r="CG58" s="33">
        <v>14.527</v>
      </c>
      <c r="CH58" s="33">
        <v>12.198</v>
      </c>
      <c r="CI58" s="33">
        <v>10.059</v>
      </c>
      <c r="CJ58" s="33">
        <v>8.122</v>
      </c>
      <c r="CK58" s="33">
        <v>6.448</v>
      </c>
      <c r="CL58" s="33">
        <v>5.041</v>
      </c>
      <c r="CM58" s="33">
        <v>3.873</v>
      </c>
      <c r="CN58" s="33">
        <v>2.884</v>
      </c>
      <c r="CO58" s="33">
        <v>2.06</v>
      </c>
      <c r="CP58" s="33">
        <v>1.418</v>
      </c>
      <c r="CQ58" s="33">
        <v>0.948</v>
      </c>
      <c r="CR58" s="33">
        <v>0.622</v>
      </c>
      <c r="CS58" s="33">
        <v>0.41</v>
      </c>
      <c r="CT58" s="33">
        <v>0.305</v>
      </c>
      <c r="CU58" s="33">
        <v>0.23</v>
      </c>
      <c r="CV58" s="33">
        <v>0.134</v>
      </c>
      <c r="CW58" s="33">
        <v>0.037</v>
      </c>
      <c r="CX58" s="33">
        <v>0.084</v>
      </c>
      <c r="CY58" s="12">
        <f t="shared" si="6"/>
        <v>35598.95200000001</v>
      </c>
      <c r="CZ58" s="12">
        <f t="shared" si="7"/>
        <v>19397.752000000004</v>
      </c>
      <c r="DA58" s="12">
        <f t="shared" si="8"/>
        <v>959.4609999999999</v>
      </c>
      <c r="DB58" s="14">
        <f t="shared" si="9"/>
        <v>54.48967149370014</v>
      </c>
      <c r="DC58" s="14">
        <f t="shared" si="10"/>
        <v>2.695194510220412</v>
      </c>
      <c r="DD58" s="14">
        <f t="shared" si="11"/>
        <v>42.815133996079446</v>
      </c>
    </row>
    <row r="59" spans="1:108" ht="13.5">
      <c r="A59" s="9">
        <v>2006</v>
      </c>
      <c r="B59" s="33">
        <v>1332.634</v>
      </c>
      <c r="C59" s="33">
        <v>1280.984</v>
      </c>
      <c r="D59" s="33">
        <v>1230.649</v>
      </c>
      <c r="E59" s="33">
        <v>1181.939</v>
      </c>
      <c r="F59" s="33">
        <v>1135.154</v>
      </c>
      <c r="G59" s="33">
        <v>1090.606</v>
      </c>
      <c r="H59" s="33">
        <v>1048.6</v>
      </c>
      <c r="I59" s="33">
        <v>1009.441</v>
      </c>
      <c r="J59" s="33">
        <v>973.434</v>
      </c>
      <c r="K59" s="33">
        <v>940.89</v>
      </c>
      <c r="L59" s="33">
        <v>910.359</v>
      </c>
      <c r="M59" s="33">
        <v>880.4</v>
      </c>
      <c r="N59" s="33">
        <v>860.072</v>
      </c>
      <c r="O59" s="33">
        <v>853.18</v>
      </c>
      <c r="P59" s="33">
        <v>854.779</v>
      </c>
      <c r="Q59" s="33">
        <v>856.16</v>
      </c>
      <c r="R59" s="33">
        <v>859.117</v>
      </c>
      <c r="S59" s="33">
        <v>856.522</v>
      </c>
      <c r="T59" s="33">
        <v>843.957</v>
      </c>
      <c r="U59" s="33">
        <v>824.441</v>
      </c>
      <c r="V59" s="33">
        <v>805.884</v>
      </c>
      <c r="W59" s="33">
        <v>787.285</v>
      </c>
      <c r="X59" s="33">
        <v>764.999</v>
      </c>
      <c r="Y59" s="33">
        <v>738.186</v>
      </c>
      <c r="Z59" s="33">
        <v>708.211</v>
      </c>
      <c r="AA59" s="33">
        <v>677.514</v>
      </c>
      <c r="AB59" s="33">
        <v>645.897</v>
      </c>
      <c r="AC59" s="33">
        <v>614.608</v>
      </c>
      <c r="AD59" s="33">
        <v>584.616</v>
      </c>
      <c r="AE59" s="33">
        <v>555.678</v>
      </c>
      <c r="AF59" s="33">
        <v>526.638</v>
      </c>
      <c r="AG59" s="33">
        <v>497.79</v>
      </c>
      <c r="AH59" s="33">
        <v>470.553</v>
      </c>
      <c r="AI59" s="33">
        <v>445.541</v>
      </c>
      <c r="AJ59" s="33">
        <v>422.432</v>
      </c>
      <c r="AK59" s="33">
        <v>400.107</v>
      </c>
      <c r="AL59" s="33">
        <v>378.569</v>
      </c>
      <c r="AM59" s="33">
        <v>359.252</v>
      </c>
      <c r="AN59" s="33">
        <v>342.691</v>
      </c>
      <c r="AO59" s="33">
        <v>328.221</v>
      </c>
      <c r="AP59" s="33">
        <v>314.599</v>
      </c>
      <c r="AQ59" s="33">
        <v>302.021</v>
      </c>
      <c r="AR59" s="33">
        <v>289.836</v>
      </c>
      <c r="AS59" s="33">
        <v>277.57</v>
      </c>
      <c r="AT59" s="33">
        <v>265.468</v>
      </c>
      <c r="AU59" s="33">
        <v>254.115</v>
      </c>
      <c r="AV59" s="33">
        <v>243.259</v>
      </c>
      <c r="AW59" s="33">
        <v>233.063</v>
      </c>
      <c r="AX59" s="33">
        <v>223.624</v>
      </c>
      <c r="AY59" s="33">
        <v>214.687</v>
      </c>
      <c r="AZ59" s="33">
        <v>205.97</v>
      </c>
      <c r="BA59" s="33">
        <v>197.613</v>
      </c>
      <c r="BB59" s="33">
        <v>188.644</v>
      </c>
      <c r="BC59" s="33">
        <v>178.573</v>
      </c>
      <c r="BD59" s="33">
        <v>167.845</v>
      </c>
      <c r="BE59" s="33">
        <v>157.567</v>
      </c>
      <c r="BF59" s="33">
        <v>147.729</v>
      </c>
      <c r="BG59" s="33">
        <v>137.683</v>
      </c>
      <c r="BH59" s="33">
        <v>127.29</v>
      </c>
      <c r="BI59" s="33">
        <v>116.935</v>
      </c>
      <c r="BJ59" s="33">
        <v>106.977</v>
      </c>
      <c r="BK59" s="33">
        <v>97.125</v>
      </c>
      <c r="BL59" s="33">
        <v>89.238</v>
      </c>
      <c r="BM59" s="33">
        <v>84.204</v>
      </c>
      <c r="BN59" s="33">
        <v>81.133</v>
      </c>
      <c r="BO59" s="33">
        <v>78.149</v>
      </c>
      <c r="BP59" s="33">
        <v>75.522</v>
      </c>
      <c r="BQ59" s="33">
        <v>72.972</v>
      </c>
      <c r="BR59" s="33">
        <v>70.134</v>
      </c>
      <c r="BS59" s="33">
        <v>67.107</v>
      </c>
      <c r="BT59" s="33">
        <v>64.423</v>
      </c>
      <c r="BU59" s="33">
        <v>62.066</v>
      </c>
      <c r="BV59" s="33">
        <v>59.033</v>
      </c>
      <c r="BW59" s="33">
        <v>54.904</v>
      </c>
      <c r="BX59" s="33">
        <v>50.084</v>
      </c>
      <c r="BY59" s="33">
        <v>45.438</v>
      </c>
      <c r="BZ59" s="33">
        <v>40.835</v>
      </c>
      <c r="CA59" s="33">
        <v>36.398</v>
      </c>
      <c r="CB59" s="33">
        <v>32.289</v>
      </c>
      <c r="CC59" s="33">
        <v>28.46</v>
      </c>
      <c r="CD59" s="33">
        <v>24.685</v>
      </c>
      <c r="CE59" s="33">
        <v>21</v>
      </c>
      <c r="CF59" s="33">
        <v>17.705</v>
      </c>
      <c r="CG59" s="33">
        <v>14.921</v>
      </c>
      <c r="CH59" s="33">
        <v>12.553</v>
      </c>
      <c r="CI59" s="33">
        <v>10.356</v>
      </c>
      <c r="CJ59" s="33">
        <v>8.361</v>
      </c>
      <c r="CK59" s="33">
        <v>6.637</v>
      </c>
      <c r="CL59" s="33">
        <v>5.193</v>
      </c>
      <c r="CM59" s="33">
        <v>3.994</v>
      </c>
      <c r="CN59" s="33">
        <v>2.981</v>
      </c>
      <c r="CO59" s="33">
        <v>2.143</v>
      </c>
      <c r="CP59" s="33">
        <v>1.485</v>
      </c>
      <c r="CQ59" s="33">
        <v>0.999</v>
      </c>
      <c r="CR59" s="33">
        <v>0.657</v>
      </c>
      <c r="CS59" s="33">
        <v>0.431</v>
      </c>
      <c r="CT59" s="33">
        <v>0.318</v>
      </c>
      <c r="CU59" s="33">
        <v>0.236</v>
      </c>
      <c r="CV59" s="33">
        <v>0.137</v>
      </c>
      <c r="CW59" s="33">
        <v>0.038</v>
      </c>
      <c r="CX59" s="33">
        <v>0.088</v>
      </c>
      <c r="CY59" s="12">
        <f t="shared" si="6"/>
        <v>36553.49</v>
      </c>
      <c r="CZ59" s="12">
        <f t="shared" si="7"/>
        <v>19823.318</v>
      </c>
      <c r="DA59" s="12">
        <f t="shared" si="8"/>
        <v>972.7320000000001</v>
      </c>
      <c r="DB59" s="14">
        <f t="shared" si="9"/>
        <v>54.23098587850298</v>
      </c>
      <c r="DC59" s="14">
        <f t="shared" si="10"/>
        <v>2.661119362337222</v>
      </c>
      <c r="DD59" s="14">
        <f t="shared" si="11"/>
        <v>43.1078947591598</v>
      </c>
    </row>
    <row r="60" spans="1:108" ht="13.5">
      <c r="A60" s="9">
        <v>2007</v>
      </c>
      <c r="B60" s="33">
        <v>1372.056</v>
      </c>
      <c r="C60" s="33">
        <v>1320.961</v>
      </c>
      <c r="D60" s="33">
        <v>1270.632</v>
      </c>
      <c r="E60" s="33">
        <v>1221.416</v>
      </c>
      <c r="F60" s="33">
        <v>1173.65</v>
      </c>
      <c r="G60" s="33">
        <v>1127.678</v>
      </c>
      <c r="H60" s="33">
        <v>1083.838</v>
      </c>
      <c r="I60" s="33">
        <v>1042.475</v>
      </c>
      <c r="J60" s="33">
        <v>1003.926</v>
      </c>
      <c r="K60" s="33">
        <v>968.534</v>
      </c>
      <c r="L60" s="33">
        <v>935.223</v>
      </c>
      <c r="M60" s="33">
        <v>902.921</v>
      </c>
      <c r="N60" s="33">
        <v>879.046</v>
      </c>
      <c r="O60" s="33">
        <v>866.776</v>
      </c>
      <c r="P60" s="33">
        <v>862.202</v>
      </c>
      <c r="Q60" s="33">
        <v>857.783</v>
      </c>
      <c r="R60" s="33">
        <v>854.485</v>
      </c>
      <c r="S60" s="33">
        <v>849.543</v>
      </c>
      <c r="T60" s="33">
        <v>840.652</v>
      </c>
      <c r="U60" s="33">
        <v>828.587</v>
      </c>
      <c r="V60" s="33">
        <v>817.042</v>
      </c>
      <c r="W60" s="33">
        <v>805.981</v>
      </c>
      <c r="X60" s="33">
        <v>789.106</v>
      </c>
      <c r="Y60" s="33">
        <v>763.87</v>
      </c>
      <c r="Z60" s="33">
        <v>732.954</v>
      </c>
      <c r="AA60" s="33">
        <v>701.859</v>
      </c>
      <c r="AB60" s="33">
        <v>669.816</v>
      </c>
      <c r="AC60" s="33">
        <v>637.93</v>
      </c>
      <c r="AD60" s="33">
        <v>607.418</v>
      </c>
      <c r="AE60" s="33">
        <v>577.93</v>
      </c>
      <c r="AF60" s="33">
        <v>547.99</v>
      </c>
      <c r="AG60" s="33">
        <v>517.996</v>
      </c>
      <c r="AH60" s="33">
        <v>489.495</v>
      </c>
      <c r="AI60" s="33">
        <v>463.146</v>
      </c>
      <c r="AJ60" s="33">
        <v>438.652</v>
      </c>
      <c r="AK60" s="33">
        <v>414.895</v>
      </c>
      <c r="AL60" s="33">
        <v>391.907</v>
      </c>
      <c r="AM60" s="33">
        <v>371.193</v>
      </c>
      <c r="AN60" s="33">
        <v>353.332</v>
      </c>
      <c r="AO60" s="33">
        <v>337.671</v>
      </c>
      <c r="AP60" s="33">
        <v>322.896</v>
      </c>
      <c r="AQ60" s="33">
        <v>309.164</v>
      </c>
      <c r="AR60" s="33">
        <v>296.187</v>
      </c>
      <c r="AS60" s="33">
        <v>283.652</v>
      </c>
      <c r="AT60" s="33">
        <v>271.624</v>
      </c>
      <c r="AU60" s="33">
        <v>260.389</v>
      </c>
      <c r="AV60" s="33">
        <v>249.782</v>
      </c>
      <c r="AW60" s="33">
        <v>239.673</v>
      </c>
      <c r="AX60" s="33">
        <v>229.989</v>
      </c>
      <c r="AY60" s="33">
        <v>220.629</v>
      </c>
      <c r="AZ60" s="33">
        <v>211.574</v>
      </c>
      <c r="BA60" s="33">
        <v>202.846</v>
      </c>
      <c r="BB60" s="33">
        <v>193.824</v>
      </c>
      <c r="BC60" s="33">
        <v>184.196</v>
      </c>
      <c r="BD60" s="33">
        <v>174.198</v>
      </c>
      <c r="BE60" s="33">
        <v>164.552</v>
      </c>
      <c r="BF60" s="33">
        <v>155.337</v>
      </c>
      <c r="BG60" s="33">
        <v>145.614</v>
      </c>
      <c r="BH60" s="33">
        <v>135.06</v>
      </c>
      <c r="BI60" s="33">
        <v>124.2</v>
      </c>
      <c r="BJ60" s="33">
        <v>113.774</v>
      </c>
      <c r="BK60" s="33">
        <v>103.508</v>
      </c>
      <c r="BL60" s="33">
        <v>94.871</v>
      </c>
      <c r="BM60" s="33">
        <v>88.634</v>
      </c>
      <c r="BN60" s="33">
        <v>84.108</v>
      </c>
      <c r="BO60" s="33">
        <v>79.7</v>
      </c>
      <c r="BP60" s="33">
        <v>75.572</v>
      </c>
      <c r="BQ60" s="33">
        <v>72.047</v>
      </c>
      <c r="BR60" s="33">
        <v>69.086</v>
      </c>
      <c r="BS60" s="33">
        <v>66.492</v>
      </c>
      <c r="BT60" s="33">
        <v>64.179</v>
      </c>
      <c r="BU60" s="33">
        <v>62.245</v>
      </c>
      <c r="BV60" s="33">
        <v>59.592</v>
      </c>
      <c r="BW60" s="33">
        <v>55.688</v>
      </c>
      <c r="BX60" s="33">
        <v>50.996</v>
      </c>
      <c r="BY60" s="33">
        <v>46.55</v>
      </c>
      <c r="BZ60" s="33">
        <v>42.202</v>
      </c>
      <c r="CA60" s="33">
        <v>37.886</v>
      </c>
      <c r="CB60" s="33">
        <v>33.691</v>
      </c>
      <c r="CC60" s="33">
        <v>29.637</v>
      </c>
      <c r="CD60" s="33">
        <v>25.652</v>
      </c>
      <c r="CE60" s="33">
        <v>21.737</v>
      </c>
      <c r="CF60" s="33">
        <v>18.248</v>
      </c>
      <c r="CG60" s="33">
        <v>15.357</v>
      </c>
      <c r="CH60" s="33">
        <v>12.931</v>
      </c>
      <c r="CI60" s="33">
        <v>10.66</v>
      </c>
      <c r="CJ60" s="33">
        <v>8.584</v>
      </c>
      <c r="CK60" s="33">
        <v>6.798</v>
      </c>
      <c r="CL60" s="33">
        <v>5.317</v>
      </c>
      <c r="CM60" s="33">
        <v>4.099</v>
      </c>
      <c r="CN60" s="33">
        <v>3.073</v>
      </c>
      <c r="CO60" s="33">
        <v>2.228</v>
      </c>
      <c r="CP60" s="33">
        <v>1.565</v>
      </c>
      <c r="CQ60" s="33">
        <v>1.061</v>
      </c>
      <c r="CR60" s="33">
        <v>0.697</v>
      </c>
      <c r="CS60" s="33">
        <v>0.457</v>
      </c>
      <c r="CT60" s="33">
        <v>0.332</v>
      </c>
      <c r="CU60" s="33">
        <v>0.24</v>
      </c>
      <c r="CV60" s="33">
        <v>0.137</v>
      </c>
      <c r="CW60" s="33">
        <v>0.039</v>
      </c>
      <c r="CX60" s="33">
        <v>0.093</v>
      </c>
      <c r="CY60" s="12">
        <f t="shared" si="6"/>
        <v>37537.71600000002</v>
      </c>
      <c r="CZ60" s="12">
        <f t="shared" si="7"/>
        <v>20262.384</v>
      </c>
      <c r="DA60" s="12">
        <f t="shared" si="8"/>
        <v>984.8679999999998</v>
      </c>
      <c r="DB60" s="14">
        <f t="shared" si="9"/>
        <v>53.97873434814198</v>
      </c>
      <c r="DC60" s="14">
        <f t="shared" si="10"/>
        <v>2.62367587841519</v>
      </c>
      <c r="DD60" s="14">
        <f t="shared" si="11"/>
        <v>43.39758977344283</v>
      </c>
    </row>
    <row r="61" spans="1:108" ht="13.5">
      <c r="A61" s="9">
        <v>2008</v>
      </c>
      <c r="B61" s="33">
        <v>1410.595</v>
      </c>
      <c r="C61" s="33">
        <v>1359.347</v>
      </c>
      <c r="D61" s="33">
        <v>1308.826</v>
      </c>
      <c r="E61" s="33">
        <v>1259.321</v>
      </c>
      <c r="F61" s="33">
        <v>1211.126</v>
      </c>
      <c r="G61" s="33">
        <v>1164.532</v>
      </c>
      <c r="H61" s="33">
        <v>1119.835</v>
      </c>
      <c r="I61" s="33">
        <v>1077.323</v>
      </c>
      <c r="J61" s="33">
        <v>1037.292</v>
      </c>
      <c r="K61" s="33">
        <v>1000.034</v>
      </c>
      <c r="L61" s="33">
        <v>964.976</v>
      </c>
      <c r="M61" s="33">
        <v>931.557</v>
      </c>
      <c r="N61" s="33">
        <v>904.366</v>
      </c>
      <c r="O61" s="33">
        <v>885.428</v>
      </c>
      <c r="P61" s="33">
        <v>872.443</v>
      </c>
      <c r="Q61" s="33">
        <v>860.126</v>
      </c>
      <c r="R61" s="33">
        <v>848.353</v>
      </c>
      <c r="S61" s="33">
        <v>839.492</v>
      </c>
      <c r="T61" s="33">
        <v>833.81</v>
      </c>
      <c r="U61" s="33">
        <v>829.485</v>
      </c>
      <c r="V61" s="33">
        <v>825.103</v>
      </c>
      <c r="W61" s="33">
        <v>821.736</v>
      </c>
      <c r="X61" s="33">
        <v>810.602</v>
      </c>
      <c r="Y61" s="33">
        <v>787.433</v>
      </c>
      <c r="Z61" s="33">
        <v>756.172</v>
      </c>
      <c r="AA61" s="33">
        <v>725.351</v>
      </c>
      <c r="AB61" s="33">
        <v>693.646</v>
      </c>
      <c r="AC61" s="33">
        <v>661.766</v>
      </c>
      <c r="AD61" s="33">
        <v>631.044</v>
      </c>
      <c r="AE61" s="33">
        <v>601.123</v>
      </c>
      <c r="AF61" s="33">
        <v>570.428</v>
      </c>
      <c r="AG61" s="33">
        <v>539.411</v>
      </c>
      <c r="AH61" s="33">
        <v>509.757</v>
      </c>
      <c r="AI61" s="33">
        <v>482.188</v>
      </c>
      <c r="AJ61" s="33">
        <v>456.418</v>
      </c>
      <c r="AK61" s="33">
        <v>431.295</v>
      </c>
      <c r="AL61" s="33">
        <v>406.91</v>
      </c>
      <c r="AM61" s="33">
        <v>384.756</v>
      </c>
      <c r="AN61" s="33">
        <v>365.422</v>
      </c>
      <c r="AO61" s="33">
        <v>348.316</v>
      </c>
      <c r="AP61" s="33">
        <v>332.123</v>
      </c>
      <c r="AQ61" s="33">
        <v>316.947</v>
      </c>
      <c r="AR61" s="33">
        <v>302.971</v>
      </c>
      <c r="AS61" s="33">
        <v>290.104</v>
      </c>
      <c r="AT61" s="33">
        <v>278.184</v>
      </c>
      <c r="AU61" s="33">
        <v>267.08</v>
      </c>
      <c r="AV61" s="33">
        <v>256.754</v>
      </c>
      <c r="AW61" s="33">
        <v>246.695</v>
      </c>
      <c r="AX61" s="33">
        <v>236.616</v>
      </c>
      <c r="AY61" s="33">
        <v>226.616</v>
      </c>
      <c r="AZ61" s="33">
        <v>217.038</v>
      </c>
      <c r="BA61" s="33">
        <v>207.768</v>
      </c>
      <c r="BB61" s="33">
        <v>198.576</v>
      </c>
      <c r="BC61" s="33">
        <v>189.364</v>
      </c>
      <c r="BD61" s="33">
        <v>180.133</v>
      </c>
      <c r="BE61" s="33">
        <v>171.152</v>
      </c>
      <c r="BF61" s="33">
        <v>162.572</v>
      </c>
      <c r="BG61" s="33">
        <v>153.288</v>
      </c>
      <c r="BH61" s="33">
        <v>142.838</v>
      </c>
      <c r="BI61" s="33">
        <v>131.818</v>
      </c>
      <c r="BJ61" s="33">
        <v>121.258</v>
      </c>
      <c r="BK61" s="33">
        <v>110.931</v>
      </c>
      <c r="BL61" s="33">
        <v>101.743</v>
      </c>
      <c r="BM61" s="33">
        <v>94.24</v>
      </c>
      <c r="BN61" s="33">
        <v>88.03</v>
      </c>
      <c r="BO61" s="33">
        <v>81.996</v>
      </c>
      <c r="BP61" s="33">
        <v>76.148</v>
      </c>
      <c r="BQ61" s="33">
        <v>71.453</v>
      </c>
      <c r="BR61" s="33">
        <v>68.212</v>
      </c>
      <c r="BS61" s="33">
        <v>65.931</v>
      </c>
      <c r="BT61" s="33">
        <v>63.857</v>
      </c>
      <c r="BU61" s="33">
        <v>62.192</v>
      </c>
      <c r="BV61" s="33">
        <v>59.83</v>
      </c>
      <c r="BW61" s="33">
        <v>56.166</v>
      </c>
      <c r="BX61" s="33">
        <v>51.673</v>
      </c>
      <c r="BY61" s="33">
        <v>47.498</v>
      </c>
      <c r="BZ61" s="33">
        <v>43.491</v>
      </c>
      <c r="CA61" s="33">
        <v>39.362</v>
      </c>
      <c r="CB61" s="33">
        <v>35.108</v>
      </c>
      <c r="CC61" s="33">
        <v>30.838</v>
      </c>
      <c r="CD61" s="33">
        <v>26.656</v>
      </c>
      <c r="CE61" s="33">
        <v>22.531</v>
      </c>
      <c r="CF61" s="33">
        <v>18.862</v>
      </c>
      <c r="CG61" s="33">
        <v>15.853</v>
      </c>
      <c r="CH61" s="33">
        <v>13.355</v>
      </c>
      <c r="CI61" s="33">
        <v>10.99</v>
      </c>
      <c r="CJ61" s="33">
        <v>8.809</v>
      </c>
      <c r="CK61" s="33">
        <v>6.946</v>
      </c>
      <c r="CL61" s="33">
        <v>5.426</v>
      </c>
      <c r="CM61" s="33">
        <v>4.196</v>
      </c>
      <c r="CN61" s="33">
        <v>3.162</v>
      </c>
      <c r="CO61" s="33">
        <v>2.318</v>
      </c>
      <c r="CP61" s="33">
        <v>1.648</v>
      </c>
      <c r="CQ61" s="33">
        <v>1.128</v>
      </c>
      <c r="CR61" s="33">
        <v>0.741</v>
      </c>
      <c r="CS61" s="33">
        <v>0.483</v>
      </c>
      <c r="CT61" s="33">
        <v>0.347</v>
      </c>
      <c r="CU61" s="33">
        <v>0.246</v>
      </c>
      <c r="CV61" s="33">
        <v>0.139</v>
      </c>
      <c r="CW61" s="33">
        <v>0.038</v>
      </c>
      <c r="CX61" s="33">
        <v>0.096</v>
      </c>
      <c r="CY61" s="12">
        <f t="shared" si="6"/>
        <v>38549.708000000035</v>
      </c>
      <c r="CZ61" s="12">
        <f t="shared" si="7"/>
        <v>20718.267</v>
      </c>
      <c r="DA61" s="12">
        <f t="shared" si="8"/>
        <v>997.7249999999999</v>
      </c>
      <c r="DB61" s="14">
        <f t="shared" si="9"/>
        <v>53.74429035882705</v>
      </c>
      <c r="DC61" s="14">
        <f t="shared" si="10"/>
        <v>2.5881518998794983</v>
      </c>
      <c r="DD61" s="14">
        <f t="shared" si="11"/>
        <v>43.66755774129345</v>
      </c>
    </row>
    <row r="62" spans="1:108" ht="13.5">
      <c r="A62" s="9">
        <v>2009</v>
      </c>
      <c r="B62" s="33">
        <v>1442.689</v>
      </c>
      <c r="C62" s="33">
        <v>1392.917</v>
      </c>
      <c r="D62" s="33">
        <v>1343.672</v>
      </c>
      <c r="E62" s="33">
        <v>1295.203</v>
      </c>
      <c r="F62" s="33">
        <v>1247.755</v>
      </c>
      <c r="G62" s="33">
        <v>1201.575</v>
      </c>
      <c r="H62" s="33">
        <v>1156.911</v>
      </c>
      <c r="I62" s="33">
        <v>1114.011</v>
      </c>
      <c r="J62" s="33">
        <v>1073.118</v>
      </c>
      <c r="K62" s="33">
        <v>1034.485</v>
      </c>
      <c r="L62" s="33">
        <v>998.023</v>
      </c>
      <c r="M62" s="33">
        <v>963.656</v>
      </c>
      <c r="N62" s="33">
        <v>933.273</v>
      </c>
      <c r="O62" s="33">
        <v>907.778</v>
      </c>
      <c r="P62" s="33">
        <v>886.43</v>
      </c>
      <c r="Q62" s="33">
        <v>866.204</v>
      </c>
      <c r="R62" s="33">
        <v>846.038</v>
      </c>
      <c r="S62" s="33">
        <v>832.701</v>
      </c>
      <c r="T62" s="33">
        <v>828.724</v>
      </c>
      <c r="U62" s="33">
        <v>830.107</v>
      </c>
      <c r="V62" s="33">
        <v>830.956</v>
      </c>
      <c r="W62" s="33">
        <v>833.198</v>
      </c>
      <c r="X62" s="33">
        <v>826.7</v>
      </c>
      <c r="Y62" s="33">
        <v>806.049</v>
      </c>
      <c r="Z62" s="33">
        <v>775.894</v>
      </c>
      <c r="AA62" s="33">
        <v>746.664</v>
      </c>
      <c r="AB62" s="33">
        <v>716.717</v>
      </c>
      <c r="AC62" s="33">
        <v>685.932</v>
      </c>
      <c r="AD62" s="33">
        <v>655.439</v>
      </c>
      <c r="AE62" s="33">
        <v>625.103</v>
      </c>
      <c r="AF62" s="33">
        <v>593.811</v>
      </c>
      <c r="AG62" s="33">
        <v>561.961</v>
      </c>
      <c r="AH62" s="33">
        <v>531.304</v>
      </c>
      <c r="AI62" s="33">
        <v>502.668</v>
      </c>
      <c r="AJ62" s="33">
        <v>475.744</v>
      </c>
      <c r="AK62" s="33">
        <v>449.331</v>
      </c>
      <c r="AL62" s="33">
        <v>423.579</v>
      </c>
      <c r="AM62" s="33">
        <v>399.969</v>
      </c>
      <c r="AN62" s="33">
        <v>379.097</v>
      </c>
      <c r="AO62" s="33">
        <v>360.441</v>
      </c>
      <c r="AP62" s="33">
        <v>342.711</v>
      </c>
      <c r="AQ62" s="33">
        <v>325.955</v>
      </c>
      <c r="AR62" s="33">
        <v>310.823</v>
      </c>
      <c r="AS62" s="33">
        <v>297.438</v>
      </c>
      <c r="AT62" s="33">
        <v>285.422</v>
      </c>
      <c r="AU62" s="33">
        <v>274.246</v>
      </c>
      <c r="AV62" s="33">
        <v>263.976</v>
      </c>
      <c r="AW62" s="33">
        <v>253.814</v>
      </c>
      <c r="AX62" s="33">
        <v>243.293</v>
      </c>
      <c r="AY62" s="33">
        <v>232.673</v>
      </c>
      <c r="AZ62" s="33">
        <v>222.597</v>
      </c>
      <c r="BA62" s="33">
        <v>212.836</v>
      </c>
      <c r="BB62" s="33">
        <v>203.468</v>
      </c>
      <c r="BC62" s="33">
        <v>194.56</v>
      </c>
      <c r="BD62" s="33">
        <v>185.932</v>
      </c>
      <c r="BE62" s="33">
        <v>177.476</v>
      </c>
      <c r="BF62" s="33">
        <v>169.388</v>
      </c>
      <c r="BG62" s="33">
        <v>160.507</v>
      </c>
      <c r="BH62" s="33">
        <v>150.302</v>
      </c>
      <c r="BI62" s="33">
        <v>139.37</v>
      </c>
      <c r="BJ62" s="33">
        <v>128.901</v>
      </c>
      <c r="BK62" s="33">
        <v>118.735</v>
      </c>
      <c r="BL62" s="33">
        <v>109.188</v>
      </c>
      <c r="BM62" s="33">
        <v>100.562</v>
      </c>
      <c r="BN62" s="33">
        <v>92.761</v>
      </c>
      <c r="BO62" s="33">
        <v>85.197</v>
      </c>
      <c r="BP62" s="33">
        <v>77.745</v>
      </c>
      <c r="BQ62" s="33">
        <v>71.872</v>
      </c>
      <c r="BR62" s="33">
        <v>68.166</v>
      </c>
      <c r="BS62" s="33">
        <v>65.904</v>
      </c>
      <c r="BT62" s="33">
        <v>63.783</v>
      </c>
      <c r="BU62" s="33">
        <v>62.078</v>
      </c>
      <c r="BV62" s="33">
        <v>59.797</v>
      </c>
      <c r="BW62" s="33">
        <v>56.318</v>
      </c>
      <c r="BX62" s="33">
        <v>52.075</v>
      </c>
      <c r="BY62" s="33">
        <v>48.208</v>
      </c>
      <c r="BZ62" s="33">
        <v>44.574</v>
      </c>
      <c r="CA62" s="33">
        <v>40.675</v>
      </c>
      <c r="CB62" s="33">
        <v>36.405</v>
      </c>
      <c r="CC62" s="33">
        <v>31.96</v>
      </c>
      <c r="CD62" s="33">
        <v>27.635</v>
      </c>
      <c r="CE62" s="33">
        <v>23.369</v>
      </c>
      <c r="CF62" s="33">
        <v>19.558</v>
      </c>
      <c r="CG62" s="33">
        <v>16.436</v>
      </c>
      <c r="CH62" s="33">
        <v>13.843</v>
      </c>
      <c r="CI62" s="33">
        <v>11.367</v>
      </c>
      <c r="CJ62" s="33">
        <v>9.06</v>
      </c>
      <c r="CK62" s="33">
        <v>7.105</v>
      </c>
      <c r="CL62" s="33">
        <v>5.542</v>
      </c>
      <c r="CM62" s="33">
        <v>4.301</v>
      </c>
      <c r="CN62" s="33">
        <v>3.256</v>
      </c>
      <c r="CO62" s="33">
        <v>2.406</v>
      </c>
      <c r="CP62" s="33">
        <v>1.728</v>
      </c>
      <c r="CQ62" s="33">
        <v>1.192</v>
      </c>
      <c r="CR62" s="33">
        <v>0.782</v>
      </c>
      <c r="CS62" s="33">
        <v>0.51</v>
      </c>
      <c r="CT62" s="33">
        <v>0.361</v>
      </c>
      <c r="CU62" s="33">
        <v>0.253</v>
      </c>
      <c r="CV62" s="33">
        <v>0.141</v>
      </c>
      <c r="CW62" s="33">
        <v>0.038</v>
      </c>
      <c r="CX62" s="33">
        <v>0.101</v>
      </c>
      <c r="CY62" s="12">
        <f t="shared" si="6"/>
        <v>39586.50200000002</v>
      </c>
      <c r="CZ62" s="12">
        <f t="shared" si="7"/>
        <v>21195.27</v>
      </c>
      <c r="DA62" s="12">
        <f t="shared" si="8"/>
        <v>1013.7409999999999</v>
      </c>
      <c r="DB62" s="14">
        <f t="shared" si="9"/>
        <v>53.54165922515707</v>
      </c>
      <c r="DC62" s="14">
        <f t="shared" si="10"/>
        <v>2.5608248993558442</v>
      </c>
      <c r="DD62" s="14">
        <f t="shared" si="11"/>
        <v>43.89751587548709</v>
      </c>
    </row>
    <row r="63" spans="1:108" ht="13.5">
      <c r="A63" s="9">
        <v>2010</v>
      </c>
      <c r="B63" s="33">
        <v>1464.569</v>
      </c>
      <c r="C63" s="33">
        <v>1419.438</v>
      </c>
      <c r="D63" s="33">
        <v>1374.04</v>
      </c>
      <c r="E63" s="33">
        <v>1328.64</v>
      </c>
      <c r="F63" s="33">
        <v>1283.505</v>
      </c>
      <c r="G63" s="33">
        <v>1238.896</v>
      </c>
      <c r="H63" s="33">
        <v>1195.08</v>
      </c>
      <c r="I63" s="33">
        <v>1152.321</v>
      </c>
      <c r="J63" s="33">
        <v>1110.884</v>
      </c>
      <c r="K63" s="33">
        <v>1071.033</v>
      </c>
      <c r="L63" s="33">
        <v>1033.042</v>
      </c>
      <c r="M63" s="33">
        <v>997.178</v>
      </c>
      <c r="N63" s="33">
        <v>963.674</v>
      </c>
      <c r="O63" s="33">
        <v>932.782</v>
      </c>
      <c r="P63" s="33">
        <v>904.782</v>
      </c>
      <c r="Q63" s="33">
        <v>878.162</v>
      </c>
      <c r="R63" s="33">
        <v>851.357</v>
      </c>
      <c r="S63" s="33">
        <v>833.763</v>
      </c>
      <c r="T63" s="33">
        <v>829.298</v>
      </c>
      <c r="U63" s="33">
        <v>832.765</v>
      </c>
      <c r="V63" s="33">
        <v>835.477</v>
      </c>
      <c r="W63" s="33">
        <v>839.72</v>
      </c>
      <c r="X63" s="33">
        <v>835.732</v>
      </c>
      <c r="Y63" s="33">
        <v>817.955</v>
      </c>
      <c r="Z63" s="33">
        <v>790.848</v>
      </c>
      <c r="AA63" s="33">
        <v>764.869</v>
      </c>
      <c r="AB63" s="33">
        <v>738.451</v>
      </c>
      <c r="AC63" s="33">
        <v>710.125</v>
      </c>
      <c r="AD63" s="33">
        <v>680.376</v>
      </c>
      <c r="AE63" s="33">
        <v>649.605</v>
      </c>
      <c r="AF63" s="33">
        <v>617.907</v>
      </c>
      <c r="AG63" s="33">
        <v>585.485</v>
      </c>
      <c r="AH63" s="33">
        <v>554.042</v>
      </c>
      <c r="AI63" s="33">
        <v>524.514</v>
      </c>
      <c r="AJ63" s="33">
        <v>496.583</v>
      </c>
      <c r="AK63" s="33">
        <v>468.962</v>
      </c>
      <c r="AL63" s="33">
        <v>441.868</v>
      </c>
      <c r="AM63" s="33">
        <v>416.819</v>
      </c>
      <c r="AN63" s="33">
        <v>394.432</v>
      </c>
      <c r="AO63" s="33">
        <v>374.242</v>
      </c>
      <c r="AP63" s="33">
        <v>354.965</v>
      </c>
      <c r="AQ63" s="33">
        <v>336.623</v>
      </c>
      <c r="AR63" s="33">
        <v>320.215</v>
      </c>
      <c r="AS63" s="33">
        <v>306.037</v>
      </c>
      <c r="AT63" s="33">
        <v>293.564</v>
      </c>
      <c r="AU63" s="33">
        <v>281.953</v>
      </c>
      <c r="AV63" s="33">
        <v>271.343</v>
      </c>
      <c r="AW63" s="33">
        <v>260.84</v>
      </c>
      <c r="AX63" s="33">
        <v>249.904</v>
      </c>
      <c r="AY63" s="33">
        <v>238.851</v>
      </c>
      <c r="AZ63" s="33">
        <v>228.44</v>
      </c>
      <c r="BA63" s="33">
        <v>218.391</v>
      </c>
      <c r="BB63" s="33">
        <v>208.913</v>
      </c>
      <c r="BC63" s="33">
        <v>200.14</v>
      </c>
      <c r="BD63" s="33">
        <v>191.807</v>
      </c>
      <c r="BE63" s="33">
        <v>183.62</v>
      </c>
      <c r="BF63" s="33">
        <v>175.769</v>
      </c>
      <c r="BG63" s="33">
        <v>167.151</v>
      </c>
      <c r="BH63" s="33">
        <v>157.23</v>
      </c>
      <c r="BI63" s="33">
        <v>146.546</v>
      </c>
      <c r="BJ63" s="33">
        <v>136.306</v>
      </c>
      <c r="BK63" s="33">
        <v>126.413</v>
      </c>
      <c r="BL63" s="33">
        <v>116.694</v>
      </c>
      <c r="BM63" s="33">
        <v>107.226</v>
      </c>
      <c r="BN63" s="33">
        <v>98.161</v>
      </c>
      <c r="BO63" s="33">
        <v>89.386</v>
      </c>
      <c r="BP63" s="33">
        <v>80.688</v>
      </c>
      <c r="BQ63" s="33">
        <v>73.775</v>
      </c>
      <c r="BR63" s="33">
        <v>69.409</v>
      </c>
      <c r="BS63" s="33">
        <v>66.758</v>
      </c>
      <c r="BT63" s="33">
        <v>64.21</v>
      </c>
      <c r="BU63" s="33">
        <v>62.065</v>
      </c>
      <c r="BV63" s="33">
        <v>59.566</v>
      </c>
      <c r="BW63" s="33">
        <v>56.169</v>
      </c>
      <c r="BX63" s="33">
        <v>52.207</v>
      </c>
      <c r="BY63" s="33">
        <v>48.64</v>
      </c>
      <c r="BZ63" s="33">
        <v>45.37</v>
      </c>
      <c r="CA63" s="33">
        <v>41.721</v>
      </c>
      <c r="CB63" s="33">
        <v>37.484</v>
      </c>
      <c r="CC63" s="33">
        <v>32.93</v>
      </c>
      <c r="CD63" s="33">
        <v>28.542</v>
      </c>
      <c r="CE63" s="33">
        <v>24.226</v>
      </c>
      <c r="CF63" s="33">
        <v>20.342</v>
      </c>
      <c r="CG63" s="33">
        <v>17.117</v>
      </c>
      <c r="CH63" s="33">
        <v>14.405</v>
      </c>
      <c r="CI63" s="33">
        <v>11.802</v>
      </c>
      <c r="CJ63" s="33">
        <v>9.356</v>
      </c>
      <c r="CK63" s="33">
        <v>7.294</v>
      </c>
      <c r="CL63" s="33">
        <v>5.679</v>
      </c>
      <c r="CM63" s="33">
        <v>4.423</v>
      </c>
      <c r="CN63" s="33">
        <v>3.359</v>
      </c>
      <c r="CO63" s="33">
        <v>2.492</v>
      </c>
      <c r="CP63" s="33">
        <v>1.801</v>
      </c>
      <c r="CQ63" s="33">
        <v>1.245</v>
      </c>
      <c r="CR63" s="33">
        <v>0.818</v>
      </c>
      <c r="CS63" s="33">
        <v>0.532</v>
      </c>
      <c r="CT63" s="33">
        <v>0.376</v>
      </c>
      <c r="CU63" s="33">
        <v>0.264</v>
      </c>
      <c r="CV63" s="33">
        <v>0.146</v>
      </c>
      <c r="CW63" s="33">
        <v>0.041</v>
      </c>
      <c r="CX63" s="33">
        <v>0.105</v>
      </c>
      <c r="CY63" s="12">
        <f t="shared" si="6"/>
        <v>40645.066000000006</v>
      </c>
      <c r="CZ63" s="12">
        <f t="shared" si="7"/>
        <v>21695.208999999995</v>
      </c>
      <c r="DA63" s="12">
        <f t="shared" si="8"/>
        <v>1034.7429999999993</v>
      </c>
      <c r="DB63" s="14">
        <f t="shared" si="9"/>
        <v>53.37722664787896</v>
      </c>
      <c r="DC63" s="14">
        <f t="shared" si="10"/>
        <v>2.5458022383331818</v>
      </c>
      <c r="DD63" s="14">
        <f t="shared" si="11"/>
        <v>44.076971113787856</v>
      </c>
    </row>
    <row r="64" spans="1:108" ht="13.5">
      <c r="A64" s="9">
        <v>2011</v>
      </c>
      <c r="B64" s="33">
        <v>1474.715</v>
      </c>
      <c r="C64" s="33">
        <v>1437.983</v>
      </c>
      <c r="D64" s="33">
        <v>1399.432</v>
      </c>
      <c r="E64" s="33">
        <v>1359.433</v>
      </c>
      <c r="F64" s="33">
        <v>1318.348</v>
      </c>
      <c r="G64" s="33">
        <v>1276.546</v>
      </c>
      <c r="H64" s="33">
        <v>1234.39</v>
      </c>
      <c r="I64" s="33">
        <v>1192.25</v>
      </c>
      <c r="J64" s="33">
        <v>1150.492</v>
      </c>
      <c r="K64" s="33">
        <v>1109.481</v>
      </c>
      <c r="L64" s="33">
        <v>1069.669</v>
      </c>
      <c r="M64" s="33">
        <v>1031.512</v>
      </c>
      <c r="N64" s="33">
        <v>994.942</v>
      </c>
      <c r="O64" s="33">
        <v>960.157</v>
      </c>
      <c r="P64" s="33">
        <v>927.779</v>
      </c>
      <c r="Q64" s="33">
        <v>896.8</v>
      </c>
      <c r="R64" s="33">
        <v>865.695</v>
      </c>
      <c r="S64" s="33">
        <v>844.283</v>
      </c>
      <c r="T64" s="33">
        <v>836.801</v>
      </c>
      <c r="U64" s="33">
        <v>838.027</v>
      </c>
      <c r="V64" s="33">
        <v>838.611</v>
      </c>
      <c r="W64" s="33">
        <v>840.543</v>
      </c>
      <c r="X64" s="33">
        <v>836.569</v>
      </c>
      <c r="Y64" s="33">
        <v>822.163</v>
      </c>
      <c r="Z64" s="33">
        <v>800.514</v>
      </c>
      <c r="AA64" s="33">
        <v>779.853</v>
      </c>
      <c r="AB64" s="33">
        <v>759.16</v>
      </c>
      <c r="AC64" s="33">
        <v>734.91</v>
      </c>
      <c r="AD64" s="33">
        <v>706.372</v>
      </c>
      <c r="AE64" s="33">
        <v>674.9</v>
      </c>
      <c r="AF64" s="33">
        <v>642.8</v>
      </c>
      <c r="AG64" s="33">
        <v>609.88</v>
      </c>
      <c r="AH64" s="33">
        <v>577.739</v>
      </c>
      <c r="AI64" s="33">
        <v>547.501</v>
      </c>
      <c r="AJ64" s="33">
        <v>518.786</v>
      </c>
      <c r="AK64" s="33">
        <v>490.096</v>
      </c>
      <c r="AL64" s="33">
        <v>461.736</v>
      </c>
      <c r="AM64" s="33">
        <v>435.309</v>
      </c>
      <c r="AN64" s="33">
        <v>411.468</v>
      </c>
      <c r="AO64" s="33">
        <v>389.785</v>
      </c>
      <c r="AP64" s="33">
        <v>368.985</v>
      </c>
      <c r="AQ64" s="33">
        <v>349.087</v>
      </c>
      <c r="AR64" s="33">
        <v>331.305</v>
      </c>
      <c r="AS64" s="33">
        <v>316.04</v>
      </c>
      <c r="AT64" s="33">
        <v>302.699</v>
      </c>
      <c r="AU64" s="33">
        <v>290.252</v>
      </c>
      <c r="AV64" s="33">
        <v>278.85</v>
      </c>
      <c r="AW64" s="33">
        <v>267.749</v>
      </c>
      <c r="AX64" s="33">
        <v>256.451</v>
      </c>
      <c r="AY64" s="33">
        <v>245.218</v>
      </c>
      <c r="AZ64" s="33">
        <v>234.691</v>
      </c>
      <c r="BA64" s="33">
        <v>224.618</v>
      </c>
      <c r="BB64" s="33">
        <v>215.115</v>
      </c>
      <c r="BC64" s="33">
        <v>206.261</v>
      </c>
      <c r="BD64" s="33">
        <v>197.828</v>
      </c>
      <c r="BE64" s="33">
        <v>189.574</v>
      </c>
      <c r="BF64" s="33">
        <v>181.626</v>
      </c>
      <c r="BG64" s="33">
        <v>173.076</v>
      </c>
      <c r="BH64" s="33">
        <v>163.467</v>
      </c>
      <c r="BI64" s="33">
        <v>153.214</v>
      </c>
      <c r="BJ64" s="33">
        <v>143.35</v>
      </c>
      <c r="BK64" s="33">
        <v>133.856</v>
      </c>
      <c r="BL64" s="33">
        <v>124.176</v>
      </c>
      <c r="BM64" s="33">
        <v>114.198</v>
      </c>
      <c r="BN64" s="33">
        <v>104.261</v>
      </c>
      <c r="BO64" s="33">
        <v>94.657</v>
      </c>
      <c r="BP64" s="33">
        <v>85.138</v>
      </c>
      <c r="BQ64" s="33">
        <v>77.357</v>
      </c>
      <c r="BR64" s="33">
        <v>72.11</v>
      </c>
      <c r="BS64" s="33">
        <v>68.602</v>
      </c>
      <c r="BT64" s="33">
        <v>65.19</v>
      </c>
      <c r="BU64" s="33">
        <v>62.138</v>
      </c>
      <c r="BV64" s="33">
        <v>59.085</v>
      </c>
      <c r="BW64" s="33">
        <v>55.664</v>
      </c>
      <c r="BX64" s="33">
        <v>52.03</v>
      </c>
      <c r="BY64" s="33">
        <v>48.773</v>
      </c>
      <c r="BZ64" s="33">
        <v>45.869</v>
      </c>
      <c r="CA64" s="33">
        <v>42.5</v>
      </c>
      <c r="CB64" s="33">
        <v>38.349</v>
      </c>
      <c r="CC64" s="33">
        <v>33.755</v>
      </c>
      <c r="CD64" s="33">
        <v>29.385</v>
      </c>
      <c r="CE64" s="33">
        <v>25.118</v>
      </c>
      <c r="CF64" s="33">
        <v>21.225</v>
      </c>
      <c r="CG64" s="33">
        <v>17.909</v>
      </c>
      <c r="CH64" s="33">
        <v>15.051</v>
      </c>
      <c r="CI64" s="33">
        <v>12.303</v>
      </c>
      <c r="CJ64" s="33">
        <v>9.699</v>
      </c>
      <c r="CK64" s="33">
        <v>7.513</v>
      </c>
      <c r="CL64" s="33">
        <v>5.838</v>
      </c>
      <c r="CM64" s="33">
        <v>4.563</v>
      </c>
      <c r="CN64" s="33">
        <v>3.471</v>
      </c>
      <c r="CO64" s="33">
        <v>2.575</v>
      </c>
      <c r="CP64" s="33">
        <v>1.862</v>
      </c>
      <c r="CQ64" s="33">
        <v>1.289</v>
      </c>
      <c r="CR64" s="33">
        <v>0.845</v>
      </c>
      <c r="CS64" s="33">
        <v>0.552</v>
      </c>
      <c r="CT64" s="33">
        <v>0.393</v>
      </c>
      <c r="CU64" s="33">
        <v>0.276</v>
      </c>
      <c r="CV64" s="33">
        <v>0.156</v>
      </c>
      <c r="CW64" s="33">
        <v>0.044</v>
      </c>
      <c r="CX64" s="33">
        <v>0.109</v>
      </c>
      <c r="CY64" s="12">
        <f t="shared" si="6"/>
        <v>41724.76999999998</v>
      </c>
      <c r="CZ64" s="12">
        <f t="shared" si="7"/>
        <v>22218.734999999993</v>
      </c>
      <c r="DA64" s="12">
        <f t="shared" si="8"/>
        <v>1061.3930000000003</v>
      </c>
      <c r="DB64" s="14">
        <f t="shared" si="9"/>
        <v>53.25070695416656</v>
      </c>
      <c r="DC64" s="14">
        <f t="shared" si="10"/>
        <v>2.543795927455084</v>
      </c>
      <c r="DD64" s="14">
        <f t="shared" si="11"/>
        <v>44.205497118378354</v>
      </c>
    </row>
    <row r="65" spans="1:108" ht="13.5">
      <c r="A65" s="9">
        <v>2012</v>
      </c>
      <c r="B65" s="33">
        <v>1475.005</v>
      </c>
      <c r="C65" s="33">
        <v>1449.43</v>
      </c>
      <c r="D65" s="33">
        <v>1419.985</v>
      </c>
      <c r="E65" s="33">
        <v>1387.194</v>
      </c>
      <c r="F65" s="33">
        <v>1351.579</v>
      </c>
      <c r="G65" s="33">
        <v>1313.661</v>
      </c>
      <c r="H65" s="33">
        <v>1273.964</v>
      </c>
      <c r="I65" s="33">
        <v>1233.01</v>
      </c>
      <c r="J65" s="33">
        <v>1191.321</v>
      </c>
      <c r="K65" s="33">
        <v>1149.42</v>
      </c>
      <c r="L65" s="33">
        <v>1107.801</v>
      </c>
      <c r="M65" s="33">
        <v>1066.962</v>
      </c>
      <c r="N65" s="33">
        <v>1027.558</v>
      </c>
      <c r="O65" s="33">
        <v>990.165</v>
      </c>
      <c r="P65" s="33">
        <v>955.226</v>
      </c>
      <c r="Q65" s="33">
        <v>921.518</v>
      </c>
      <c r="R65" s="33">
        <v>887.983</v>
      </c>
      <c r="S65" s="33">
        <v>863.054</v>
      </c>
      <c r="T65" s="33">
        <v>850.389</v>
      </c>
      <c r="U65" s="33">
        <v>845.739</v>
      </c>
      <c r="V65" s="33">
        <v>840.808</v>
      </c>
      <c r="W65" s="33">
        <v>836.787</v>
      </c>
      <c r="X65" s="33">
        <v>830.674</v>
      </c>
      <c r="Y65" s="33">
        <v>819.971</v>
      </c>
      <c r="Z65" s="33">
        <v>805.698</v>
      </c>
      <c r="AA65" s="33">
        <v>791.99</v>
      </c>
      <c r="AB65" s="33">
        <v>778.77</v>
      </c>
      <c r="AC65" s="33">
        <v>759.893</v>
      </c>
      <c r="AD65" s="33">
        <v>732.954</v>
      </c>
      <c r="AE65" s="33">
        <v>700.603</v>
      </c>
      <c r="AF65" s="33">
        <v>668.147</v>
      </c>
      <c r="AG65" s="33">
        <v>634.829</v>
      </c>
      <c r="AH65" s="33">
        <v>602.121</v>
      </c>
      <c r="AI65" s="33">
        <v>571.384</v>
      </c>
      <c r="AJ65" s="33">
        <v>542.134</v>
      </c>
      <c r="AK65" s="33">
        <v>512.56</v>
      </c>
      <c r="AL65" s="33">
        <v>483.071</v>
      </c>
      <c r="AM65" s="33">
        <v>455.369</v>
      </c>
      <c r="AN65" s="33">
        <v>430.146</v>
      </c>
      <c r="AO65" s="33">
        <v>407.002</v>
      </c>
      <c r="AP65" s="33">
        <v>384.696</v>
      </c>
      <c r="AQ65" s="33">
        <v>363.267</v>
      </c>
      <c r="AR65" s="33">
        <v>344.024</v>
      </c>
      <c r="AS65" s="33">
        <v>327.426</v>
      </c>
      <c r="AT65" s="33">
        <v>312.883</v>
      </c>
      <c r="AU65" s="33">
        <v>299.261</v>
      </c>
      <c r="AV65" s="33">
        <v>286.689</v>
      </c>
      <c r="AW65" s="33">
        <v>274.759</v>
      </c>
      <c r="AX65" s="33">
        <v>263.123</v>
      </c>
      <c r="AY65" s="33">
        <v>251.878</v>
      </c>
      <c r="AZ65" s="33">
        <v>241.385</v>
      </c>
      <c r="BA65" s="33">
        <v>231.47</v>
      </c>
      <c r="BB65" s="33">
        <v>221.979</v>
      </c>
      <c r="BC65" s="33">
        <v>212.838</v>
      </c>
      <c r="BD65" s="33">
        <v>203.952</v>
      </c>
      <c r="BE65" s="33">
        <v>195.328</v>
      </c>
      <c r="BF65" s="33">
        <v>186.984</v>
      </c>
      <c r="BG65" s="33">
        <v>178.328</v>
      </c>
      <c r="BH65" s="33">
        <v>169.069</v>
      </c>
      <c r="BI65" s="33">
        <v>159.428</v>
      </c>
      <c r="BJ65" s="33">
        <v>150.091</v>
      </c>
      <c r="BK65" s="33">
        <v>141.125</v>
      </c>
      <c r="BL65" s="33">
        <v>131.685</v>
      </c>
      <c r="BM65" s="33">
        <v>121.492</v>
      </c>
      <c r="BN65" s="33">
        <v>111.013</v>
      </c>
      <c r="BO65" s="33">
        <v>100.909</v>
      </c>
      <c r="BP65" s="33">
        <v>90.933</v>
      </c>
      <c r="BQ65" s="33">
        <v>82.435</v>
      </c>
      <c r="BR65" s="33">
        <v>76.119</v>
      </c>
      <c r="BS65" s="33">
        <v>71.356</v>
      </c>
      <c r="BT65" s="33">
        <v>66.71</v>
      </c>
      <c r="BU65" s="33">
        <v>62.356</v>
      </c>
      <c r="BV65" s="33">
        <v>58.454</v>
      </c>
      <c r="BW65" s="33">
        <v>54.913</v>
      </c>
      <c r="BX65" s="33">
        <v>51.631</v>
      </c>
      <c r="BY65" s="33">
        <v>48.682</v>
      </c>
      <c r="BZ65" s="33">
        <v>46.133</v>
      </c>
      <c r="CA65" s="33">
        <v>43.058</v>
      </c>
      <c r="CB65" s="33">
        <v>39.032</v>
      </c>
      <c r="CC65" s="33">
        <v>34.454</v>
      </c>
      <c r="CD65" s="33">
        <v>30.17</v>
      </c>
      <c r="CE65" s="33">
        <v>26.036</v>
      </c>
      <c r="CF65" s="33">
        <v>22.189</v>
      </c>
      <c r="CG65" s="33">
        <v>18.79</v>
      </c>
      <c r="CH65" s="33">
        <v>15.766</v>
      </c>
      <c r="CI65" s="33">
        <v>12.858</v>
      </c>
      <c r="CJ65" s="33">
        <v>10.082</v>
      </c>
      <c r="CK65" s="33">
        <v>7.759</v>
      </c>
      <c r="CL65" s="33">
        <v>6.016</v>
      </c>
      <c r="CM65" s="33">
        <v>4.717</v>
      </c>
      <c r="CN65" s="33">
        <v>3.589</v>
      </c>
      <c r="CO65" s="33">
        <v>2.658</v>
      </c>
      <c r="CP65" s="33">
        <v>1.916</v>
      </c>
      <c r="CQ65" s="33">
        <v>1.323</v>
      </c>
      <c r="CR65" s="33">
        <v>0.868</v>
      </c>
      <c r="CS65" s="33">
        <v>0.569</v>
      </c>
      <c r="CT65" s="33">
        <v>0.41</v>
      </c>
      <c r="CU65" s="33">
        <v>0.292</v>
      </c>
      <c r="CV65" s="33">
        <v>0.168</v>
      </c>
      <c r="CW65" s="33">
        <v>0.051</v>
      </c>
      <c r="CX65" s="33">
        <v>0.114</v>
      </c>
      <c r="CY65" s="12">
        <f t="shared" si="6"/>
        <v>42823.564</v>
      </c>
      <c r="CZ65" s="12">
        <f t="shared" si="7"/>
        <v>22760.964</v>
      </c>
      <c r="DA65" s="12">
        <f t="shared" si="8"/>
        <v>1093.516</v>
      </c>
      <c r="DB65" s="14">
        <f t="shared" si="9"/>
        <v>53.15055981795444</v>
      </c>
      <c r="DC65" s="14">
        <f t="shared" si="10"/>
        <v>2.553538047417072</v>
      </c>
      <c r="DD65" s="14">
        <f t="shared" si="11"/>
        <v>44.29590213462849</v>
      </c>
    </row>
    <row r="66" spans="1:108" ht="13.5">
      <c r="A66" s="9">
        <v>2013</v>
      </c>
      <c r="B66" s="33">
        <v>1469.226</v>
      </c>
      <c r="C66" s="33">
        <v>1455.616</v>
      </c>
      <c r="D66" s="33">
        <v>1436.044</v>
      </c>
      <c r="E66" s="33">
        <v>1411.193</v>
      </c>
      <c r="F66" s="33">
        <v>1381.749</v>
      </c>
      <c r="G66" s="33">
        <v>1348.391</v>
      </c>
      <c r="H66" s="33">
        <v>1311.804</v>
      </c>
      <c r="I66" s="33">
        <v>1272.67</v>
      </c>
      <c r="J66" s="33">
        <v>1231.67</v>
      </c>
      <c r="K66" s="33">
        <v>1189.491</v>
      </c>
      <c r="L66" s="33">
        <v>1146.584</v>
      </c>
      <c r="M66" s="33">
        <v>1103.406</v>
      </c>
      <c r="N66" s="33">
        <v>1061.78</v>
      </c>
      <c r="O66" s="33">
        <v>1022.839</v>
      </c>
      <c r="P66" s="33">
        <v>986.588</v>
      </c>
      <c r="Q66" s="33">
        <v>951.286</v>
      </c>
      <c r="R66" s="33">
        <v>916.558</v>
      </c>
      <c r="S66" s="33">
        <v>888.37</v>
      </c>
      <c r="T66" s="33">
        <v>869.285</v>
      </c>
      <c r="U66" s="33">
        <v>856.593</v>
      </c>
      <c r="V66" s="33">
        <v>844.108</v>
      </c>
      <c r="W66" s="33">
        <v>831.982</v>
      </c>
      <c r="X66" s="33">
        <v>822.192</v>
      </c>
      <c r="Y66" s="33">
        <v>814.743</v>
      </c>
      <c r="Z66" s="33">
        <v>808.126</v>
      </c>
      <c r="AA66" s="33">
        <v>801.515</v>
      </c>
      <c r="AB66" s="33">
        <v>795.914</v>
      </c>
      <c r="AC66" s="33">
        <v>782.702</v>
      </c>
      <c r="AD66" s="33">
        <v>757.77</v>
      </c>
      <c r="AE66" s="33">
        <v>725.018</v>
      </c>
      <c r="AF66" s="33">
        <v>692.764</v>
      </c>
      <c r="AG66" s="33">
        <v>659.696</v>
      </c>
      <c r="AH66" s="33">
        <v>626.937</v>
      </c>
      <c r="AI66" s="33">
        <v>596.005</v>
      </c>
      <c r="AJ66" s="33">
        <v>566.377</v>
      </c>
      <c r="AK66" s="33">
        <v>536.093</v>
      </c>
      <c r="AL66" s="33">
        <v>505.632</v>
      </c>
      <c r="AM66" s="33">
        <v>476.787</v>
      </c>
      <c r="AN66" s="33">
        <v>450.288</v>
      </c>
      <c r="AO66" s="33">
        <v>425.769</v>
      </c>
      <c r="AP66" s="33">
        <v>402.006</v>
      </c>
      <c r="AQ66" s="33">
        <v>379.083</v>
      </c>
      <c r="AR66" s="33">
        <v>358.329</v>
      </c>
      <c r="AS66" s="33">
        <v>340.232</v>
      </c>
      <c r="AT66" s="33">
        <v>324.246</v>
      </c>
      <c r="AU66" s="33">
        <v>309.203</v>
      </c>
      <c r="AV66" s="33">
        <v>295.18</v>
      </c>
      <c r="AW66" s="33">
        <v>282.226</v>
      </c>
      <c r="AX66" s="33">
        <v>270.191</v>
      </c>
      <c r="AY66" s="33">
        <v>258.96</v>
      </c>
      <c r="AZ66" s="33">
        <v>248.51</v>
      </c>
      <c r="BA66" s="33">
        <v>238.781</v>
      </c>
      <c r="BB66" s="33">
        <v>229.268</v>
      </c>
      <c r="BC66" s="33">
        <v>219.696</v>
      </c>
      <c r="BD66" s="33">
        <v>210.16</v>
      </c>
      <c r="BE66" s="33">
        <v>200.993</v>
      </c>
      <c r="BF66" s="33">
        <v>192.096</v>
      </c>
      <c r="BG66" s="33">
        <v>183.227</v>
      </c>
      <c r="BH66" s="33">
        <v>174.291</v>
      </c>
      <c r="BI66" s="33">
        <v>165.302</v>
      </c>
      <c r="BJ66" s="33">
        <v>156.523</v>
      </c>
      <c r="BK66" s="33">
        <v>148.099</v>
      </c>
      <c r="BL66" s="33">
        <v>139.007</v>
      </c>
      <c r="BM66" s="33">
        <v>128.826</v>
      </c>
      <c r="BN66" s="33">
        <v>118.104</v>
      </c>
      <c r="BO66" s="33">
        <v>107.788</v>
      </c>
      <c r="BP66" s="33">
        <v>97.664</v>
      </c>
      <c r="BQ66" s="33">
        <v>88.614</v>
      </c>
      <c r="BR66" s="33">
        <v>81.171</v>
      </c>
      <c r="BS66" s="33">
        <v>74.945</v>
      </c>
      <c r="BT66" s="33">
        <v>68.878</v>
      </c>
      <c r="BU66" s="33">
        <v>63.023</v>
      </c>
      <c r="BV66" s="33">
        <v>58.098</v>
      </c>
      <c r="BW66" s="33">
        <v>54.31</v>
      </c>
      <c r="BX66" s="33">
        <v>51.295</v>
      </c>
      <c r="BY66" s="33">
        <v>48.55</v>
      </c>
      <c r="BZ66" s="33">
        <v>46.24</v>
      </c>
      <c r="CA66" s="33">
        <v>43.396</v>
      </c>
      <c r="CB66" s="33">
        <v>39.502</v>
      </c>
      <c r="CC66" s="33">
        <v>34.994</v>
      </c>
      <c r="CD66" s="33">
        <v>30.851</v>
      </c>
      <c r="CE66" s="33">
        <v>26.914</v>
      </c>
      <c r="CF66" s="33">
        <v>23.163</v>
      </c>
      <c r="CG66" s="33">
        <v>19.697</v>
      </c>
      <c r="CH66" s="33">
        <v>16.501</v>
      </c>
      <c r="CI66" s="33">
        <v>13.437</v>
      </c>
      <c r="CJ66" s="33">
        <v>10.496</v>
      </c>
      <c r="CK66" s="33">
        <v>8.04</v>
      </c>
      <c r="CL66" s="33">
        <v>6.223</v>
      </c>
      <c r="CM66" s="33">
        <v>4.896</v>
      </c>
      <c r="CN66" s="33">
        <v>3.724</v>
      </c>
      <c r="CO66" s="33">
        <v>2.742</v>
      </c>
      <c r="CP66" s="33">
        <v>1.965</v>
      </c>
      <c r="CQ66" s="33">
        <v>1.352</v>
      </c>
      <c r="CR66" s="33">
        <v>0.889</v>
      </c>
      <c r="CS66" s="33">
        <v>0.587</v>
      </c>
      <c r="CT66" s="33">
        <v>0.428</v>
      </c>
      <c r="CU66" s="33">
        <v>0.31</v>
      </c>
      <c r="CV66" s="33">
        <v>0.181</v>
      </c>
      <c r="CW66" s="33">
        <v>0.056</v>
      </c>
      <c r="CX66" s="33">
        <v>0.118</v>
      </c>
      <c r="CY66" s="12">
        <f t="shared" si="6"/>
        <v>43935.137999999984</v>
      </c>
      <c r="CZ66" s="12">
        <f t="shared" si="7"/>
        <v>23311.143</v>
      </c>
      <c r="DA66" s="12">
        <f t="shared" si="8"/>
        <v>1131.0379999999993</v>
      </c>
      <c r="DB66" s="14">
        <f t="shared" si="9"/>
        <v>53.05808530748215</v>
      </c>
      <c r="DC66" s="14">
        <f t="shared" si="10"/>
        <v>2.5743358311518216</v>
      </c>
      <c r="DD66" s="14">
        <f t="shared" si="11"/>
        <v>44.36757886136603</v>
      </c>
    </row>
    <row r="67" spans="1:108" ht="13.5">
      <c r="A67" s="9">
        <v>2014</v>
      </c>
      <c r="B67" s="33">
        <v>1462.873</v>
      </c>
      <c r="C67" s="33">
        <v>1459.297</v>
      </c>
      <c r="D67" s="33">
        <v>1448.282</v>
      </c>
      <c r="E67" s="33">
        <v>1430.602</v>
      </c>
      <c r="F67" s="33">
        <v>1407.035</v>
      </c>
      <c r="G67" s="33">
        <v>1378.355</v>
      </c>
      <c r="H67" s="33">
        <v>1345.339</v>
      </c>
      <c r="I67" s="33">
        <v>1308.761</v>
      </c>
      <c r="J67" s="33">
        <v>1269.396</v>
      </c>
      <c r="K67" s="33">
        <v>1228.024</v>
      </c>
      <c r="L67" s="33">
        <v>1185.056</v>
      </c>
      <c r="M67" s="33">
        <v>1140.911</v>
      </c>
      <c r="N67" s="33">
        <v>1098.16</v>
      </c>
      <c r="O67" s="33">
        <v>1058.299</v>
      </c>
      <c r="P67" s="33">
        <v>1021.023</v>
      </c>
      <c r="Q67" s="33">
        <v>984.406</v>
      </c>
      <c r="R67" s="33">
        <v>948.674</v>
      </c>
      <c r="S67" s="33">
        <v>917.344</v>
      </c>
      <c r="T67" s="33">
        <v>891.927</v>
      </c>
      <c r="U67" s="33">
        <v>871.197</v>
      </c>
      <c r="V67" s="33">
        <v>851.111</v>
      </c>
      <c r="W67" s="33">
        <v>830.912</v>
      </c>
      <c r="X67" s="33">
        <v>816.874</v>
      </c>
      <c r="Y67" s="33">
        <v>811.203</v>
      </c>
      <c r="Z67" s="33">
        <v>810.254</v>
      </c>
      <c r="AA67" s="33">
        <v>808.852</v>
      </c>
      <c r="AB67" s="33">
        <v>808.837</v>
      </c>
      <c r="AC67" s="33">
        <v>800.203</v>
      </c>
      <c r="AD67" s="33">
        <v>777.69</v>
      </c>
      <c r="AE67" s="33">
        <v>745.928</v>
      </c>
      <c r="AF67" s="33">
        <v>715.133</v>
      </c>
      <c r="AG67" s="33">
        <v>683.668</v>
      </c>
      <c r="AH67" s="33">
        <v>651.907</v>
      </c>
      <c r="AI67" s="33">
        <v>621.198</v>
      </c>
      <c r="AJ67" s="33">
        <v>591.202</v>
      </c>
      <c r="AK67" s="33">
        <v>560.357</v>
      </c>
      <c r="AL67" s="33">
        <v>529.107</v>
      </c>
      <c r="AM67" s="33">
        <v>499.271</v>
      </c>
      <c r="AN67" s="33">
        <v>471.647</v>
      </c>
      <c r="AO67" s="33">
        <v>445.882</v>
      </c>
      <c r="AP67" s="33">
        <v>420.742</v>
      </c>
      <c r="AQ67" s="33">
        <v>396.364</v>
      </c>
      <c r="AR67" s="33">
        <v>374.092</v>
      </c>
      <c r="AS67" s="33">
        <v>354.442</v>
      </c>
      <c r="AT67" s="33">
        <v>336.916</v>
      </c>
      <c r="AU67" s="33">
        <v>320.34</v>
      </c>
      <c r="AV67" s="33">
        <v>304.747</v>
      </c>
      <c r="AW67" s="33">
        <v>290.62</v>
      </c>
      <c r="AX67" s="33">
        <v>278.014</v>
      </c>
      <c r="AY67" s="33">
        <v>266.615</v>
      </c>
      <c r="AZ67" s="33">
        <v>256.021</v>
      </c>
      <c r="BA67" s="33">
        <v>246.273</v>
      </c>
      <c r="BB67" s="33">
        <v>236.599</v>
      </c>
      <c r="BC67" s="33">
        <v>226.557</v>
      </c>
      <c r="BD67" s="33">
        <v>216.394</v>
      </c>
      <c r="BE67" s="33">
        <v>206.714</v>
      </c>
      <c r="BF67" s="33">
        <v>197.313</v>
      </c>
      <c r="BG67" s="33">
        <v>188.23</v>
      </c>
      <c r="BH67" s="33">
        <v>179.524</v>
      </c>
      <c r="BI67" s="33">
        <v>171.036</v>
      </c>
      <c r="BJ67" s="33">
        <v>162.694</v>
      </c>
      <c r="BK67" s="33">
        <v>154.684</v>
      </c>
      <c r="BL67" s="33">
        <v>145.909</v>
      </c>
      <c r="BM67" s="33">
        <v>135.867</v>
      </c>
      <c r="BN67" s="33">
        <v>125.128</v>
      </c>
      <c r="BO67" s="33">
        <v>114.805</v>
      </c>
      <c r="BP67" s="33">
        <v>104.735</v>
      </c>
      <c r="BQ67" s="33">
        <v>95.304</v>
      </c>
      <c r="BR67" s="33">
        <v>86.846</v>
      </c>
      <c r="BS67" s="33">
        <v>79.218</v>
      </c>
      <c r="BT67" s="33">
        <v>71.799</v>
      </c>
      <c r="BU67" s="33">
        <v>64.524</v>
      </c>
      <c r="BV67" s="33">
        <v>58.566</v>
      </c>
      <c r="BW67" s="33">
        <v>54.378</v>
      </c>
      <c r="BX67" s="33">
        <v>51.397</v>
      </c>
      <c r="BY67" s="33">
        <v>48.626</v>
      </c>
      <c r="BZ67" s="33">
        <v>46.307</v>
      </c>
      <c r="CA67" s="33">
        <v>43.521</v>
      </c>
      <c r="CB67" s="33">
        <v>39.725</v>
      </c>
      <c r="CC67" s="33">
        <v>35.338</v>
      </c>
      <c r="CD67" s="33">
        <v>31.371</v>
      </c>
      <c r="CE67" s="33">
        <v>27.669</v>
      </c>
      <c r="CF67" s="33">
        <v>24.05</v>
      </c>
      <c r="CG67" s="33">
        <v>20.542</v>
      </c>
      <c r="CH67" s="33">
        <v>17.193</v>
      </c>
      <c r="CI67" s="33">
        <v>14</v>
      </c>
      <c r="CJ67" s="33">
        <v>10.931</v>
      </c>
      <c r="CK67" s="33">
        <v>8.363</v>
      </c>
      <c r="CL67" s="33">
        <v>6.477</v>
      </c>
      <c r="CM67" s="33">
        <v>5.105</v>
      </c>
      <c r="CN67" s="33">
        <v>3.877</v>
      </c>
      <c r="CO67" s="33">
        <v>2.836</v>
      </c>
      <c r="CP67" s="33">
        <v>2.016</v>
      </c>
      <c r="CQ67" s="33">
        <v>1.38</v>
      </c>
      <c r="CR67" s="33">
        <v>0.912</v>
      </c>
      <c r="CS67" s="33">
        <v>0.603</v>
      </c>
      <c r="CT67" s="33">
        <v>0.446</v>
      </c>
      <c r="CU67" s="33">
        <v>0.329</v>
      </c>
      <c r="CV67" s="33">
        <v>0.194</v>
      </c>
      <c r="CW67" s="33">
        <v>0.061</v>
      </c>
      <c r="CX67" s="33">
        <v>0.122</v>
      </c>
      <c r="CY67" s="12">
        <f aca="true" t="shared" si="12" ref="CY67:CY98">SUM(B67:CX67)</f>
        <v>45051.598</v>
      </c>
      <c r="CZ67" s="12">
        <f aca="true" t="shared" si="13" ref="CZ67:CZ103">SUM(B67:U67)</f>
        <v>23854.961</v>
      </c>
      <c r="DA67" s="12">
        <f aca="true" t="shared" si="14" ref="DA67:DA103">SUM(BO67:CX67)</f>
        <v>1173.5660000000005</v>
      </c>
      <c r="DB67" s="14">
        <f aca="true" t="shared" si="15" ref="DB67:DB103">CZ67/$CY67*100</f>
        <v>52.950310441818296</v>
      </c>
      <c r="DC67" s="14">
        <f aca="true" t="shared" si="16" ref="DC67:DC103">DA67/$CY67*100</f>
        <v>2.6049375651447493</v>
      </c>
      <c r="DD67" s="14">
        <f aca="true" t="shared" si="17" ref="DD67:DD98">100-DB67-DC67</f>
        <v>44.44475199303695</v>
      </c>
    </row>
    <row r="68" spans="1:108" ht="13.5">
      <c r="A68" s="9">
        <v>2015</v>
      </c>
      <c r="B68" s="33">
        <v>1459.981</v>
      </c>
      <c r="C68" s="33">
        <v>1462.585</v>
      </c>
      <c r="D68" s="33">
        <v>1457.33</v>
      </c>
      <c r="E68" s="33">
        <v>1444.969</v>
      </c>
      <c r="F68" s="33">
        <v>1426.255</v>
      </c>
      <c r="G68" s="33">
        <v>1401.94</v>
      </c>
      <c r="H68" s="33">
        <v>1372.778</v>
      </c>
      <c r="I68" s="33">
        <v>1339.518</v>
      </c>
      <c r="J68" s="33">
        <v>1302.914</v>
      </c>
      <c r="K68" s="33">
        <v>1263.719</v>
      </c>
      <c r="L68" s="33">
        <v>1222.37</v>
      </c>
      <c r="M68" s="33">
        <v>1179.304</v>
      </c>
      <c r="N68" s="33">
        <v>1136.848</v>
      </c>
      <c r="O68" s="33">
        <v>1096.38</v>
      </c>
      <c r="P68" s="33">
        <v>1057.711</v>
      </c>
      <c r="Q68" s="33">
        <v>1019.479</v>
      </c>
      <c r="R68" s="33">
        <v>982.212</v>
      </c>
      <c r="S68" s="33">
        <v>947.794</v>
      </c>
      <c r="T68" s="33">
        <v>917.119</v>
      </c>
      <c r="U68" s="33">
        <v>889.943</v>
      </c>
      <c r="V68" s="33">
        <v>863.659</v>
      </c>
      <c r="W68" s="33">
        <v>837.024</v>
      </c>
      <c r="X68" s="33">
        <v>818.889</v>
      </c>
      <c r="Y68" s="33">
        <v>812.833</v>
      </c>
      <c r="Z68" s="33">
        <v>814.019</v>
      </c>
      <c r="AA68" s="33">
        <v>814.539</v>
      </c>
      <c r="AB68" s="33">
        <v>816.585</v>
      </c>
      <c r="AC68" s="33">
        <v>810.461</v>
      </c>
      <c r="AD68" s="33">
        <v>790.734</v>
      </c>
      <c r="AE68" s="33">
        <v>761.871</v>
      </c>
      <c r="AF68" s="33">
        <v>734.182</v>
      </c>
      <c r="AG68" s="33">
        <v>706.08</v>
      </c>
      <c r="AH68" s="33">
        <v>676.66</v>
      </c>
      <c r="AI68" s="33">
        <v>646.656</v>
      </c>
      <c r="AJ68" s="33">
        <v>616.239</v>
      </c>
      <c r="AK68" s="33">
        <v>584.992</v>
      </c>
      <c r="AL68" s="33">
        <v>553.175</v>
      </c>
      <c r="AM68" s="33">
        <v>522.537</v>
      </c>
      <c r="AN68" s="33">
        <v>493.974</v>
      </c>
      <c r="AO68" s="33">
        <v>467.132</v>
      </c>
      <c r="AP68" s="33">
        <v>440.724</v>
      </c>
      <c r="AQ68" s="33">
        <v>414.942</v>
      </c>
      <c r="AR68" s="33">
        <v>391.191</v>
      </c>
      <c r="AS68" s="33">
        <v>370.021</v>
      </c>
      <c r="AT68" s="33">
        <v>350.976</v>
      </c>
      <c r="AU68" s="33">
        <v>332.863</v>
      </c>
      <c r="AV68" s="33">
        <v>315.697</v>
      </c>
      <c r="AW68" s="33">
        <v>300.296</v>
      </c>
      <c r="AX68" s="33">
        <v>286.874</v>
      </c>
      <c r="AY68" s="33">
        <v>274.977</v>
      </c>
      <c r="AZ68" s="33">
        <v>263.911</v>
      </c>
      <c r="BA68" s="33">
        <v>253.78</v>
      </c>
      <c r="BB68" s="33">
        <v>243.733</v>
      </c>
      <c r="BC68" s="33">
        <v>233.255</v>
      </c>
      <c r="BD68" s="33">
        <v>222.643</v>
      </c>
      <c r="BE68" s="33">
        <v>212.611</v>
      </c>
      <c r="BF68" s="33">
        <v>202.899</v>
      </c>
      <c r="BG68" s="33">
        <v>193.673</v>
      </c>
      <c r="BH68" s="33">
        <v>185.048</v>
      </c>
      <c r="BI68" s="33">
        <v>176.787</v>
      </c>
      <c r="BJ68" s="33">
        <v>168.653</v>
      </c>
      <c r="BK68" s="33">
        <v>160.828</v>
      </c>
      <c r="BL68" s="33">
        <v>152.245</v>
      </c>
      <c r="BM68" s="33">
        <v>142.386</v>
      </c>
      <c r="BN68" s="33">
        <v>131.787</v>
      </c>
      <c r="BO68" s="33">
        <v>121.591</v>
      </c>
      <c r="BP68" s="33">
        <v>111.689</v>
      </c>
      <c r="BQ68" s="33">
        <v>102.049</v>
      </c>
      <c r="BR68" s="33">
        <v>92.806</v>
      </c>
      <c r="BS68" s="33">
        <v>84.037</v>
      </c>
      <c r="BT68" s="33">
        <v>75.524</v>
      </c>
      <c r="BU68" s="33">
        <v>67.117</v>
      </c>
      <c r="BV68" s="33">
        <v>60.232</v>
      </c>
      <c r="BW68" s="33">
        <v>55.489</v>
      </c>
      <c r="BX68" s="33">
        <v>52.206</v>
      </c>
      <c r="BY68" s="33">
        <v>49.101</v>
      </c>
      <c r="BZ68" s="33">
        <v>46.441</v>
      </c>
      <c r="CA68" s="33">
        <v>43.476</v>
      </c>
      <c r="CB68" s="33">
        <v>39.705</v>
      </c>
      <c r="CC68" s="33">
        <v>35.48</v>
      </c>
      <c r="CD68" s="33">
        <v>31.702</v>
      </c>
      <c r="CE68" s="33">
        <v>28.245</v>
      </c>
      <c r="CF68" s="33">
        <v>24.783</v>
      </c>
      <c r="CG68" s="33">
        <v>21.26</v>
      </c>
      <c r="CH68" s="33">
        <v>17.792</v>
      </c>
      <c r="CI68" s="33">
        <v>14.516</v>
      </c>
      <c r="CJ68" s="33">
        <v>11.373</v>
      </c>
      <c r="CK68" s="33">
        <v>8.733</v>
      </c>
      <c r="CL68" s="33">
        <v>6.782</v>
      </c>
      <c r="CM68" s="33">
        <v>5.35</v>
      </c>
      <c r="CN68" s="33">
        <v>4.057</v>
      </c>
      <c r="CO68" s="33">
        <v>2.946</v>
      </c>
      <c r="CP68" s="33">
        <v>2.07</v>
      </c>
      <c r="CQ68" s="33">
        <v>1.411</v>
      </c>
      <c r="CR68" s="33">
        <v>0.938</v>
      </c>
      <c r="CS68" s="33">
        <v>0.624</v>
      </c>
      <c r="CT68" s="33">
        <v>0.463</v>
      </c>
      <c r="CU68" s="33">
        <v>0.345</v>
      </c>
      <c r="CV68" s="33">
        <v>0.203</v>
      </c>
      <c r="CW68" s="33">
        <v>0.066</v>
      </c>
      <c r="CX68" s="33">
        <v>0.128</v>
      </c>
      <c r="CY68" s="12">
        <f t="shared" si="12"/>
        <v>46166.92000000001</v>
      </c>
      <c r="CZ68" s="12">
        <f t="shared" si="13"/>
        <v>24381.148999999998</v>
      </c>
      <c r="DA68" s="12">
        <f t="shared" si="14"/>
        <v>1220.7299999999996</v>
      </c>
      <c r="DB68" s="14">
        <f t="shared" si="15"/>
        <v>52.8108632761293</v>
      </c>
      <c r="DC68" s="14">
        <f t="shared" si="16"/>
        <v>2.644165995912223</v>
      </c>
      <c r="DD68" s="14">
        <f t="shared" si="17"/>
        <v>44.54497072795848</v>
      </c>
    </row>
    <row r="69" spans="1:108" ht="13.5">
      <c r="A69" s="9">
        <v>2016</v>
      </c>
      <c r="B69" s="33">
        <v>1461.857</v>
      </c>
      <c r="C69" s="33">
        <v>1466.074</v>
      </c>
      <c r="D69" s="33">
        <v>1463.247</v>
      </c>
      <c r="E69" s="33">
        <v>1453.968</v>
      </c>
      <c r="F69" s="33">
        <v>1438.831</v>
      </c>
      <c r="G69" s="33">
        <v>1418.434</v>
      </c>
      <c r="H69" s="33">
        <v>1393.365</v>
      </c>
      <c r="I69" s="33">
        <v>1364.223</v>
      </c>
      <c r="J69" s="33">
        <v>1331.601</v>
      </c>
      <c r="K69" s="33">
        <v>1296.092</v>
      </c>
      <c r="L69" s="33">
        <v>1258.236</v>
      </c>
      <c r="M69" s="33">
        <v>1218.578</v>
      </c>
      <c r="N69" s="33">
        <v>1177.974</v>
      </c>
      <c r="O69" s="33">
        <v>1137.128</v>
      </c>
      <c r="P69" s="33">
        <v>1096.475</v>
      </c>
      <c r="Q69" s="33">
        <v>1056.133</v>
      </c>
      <c r="R69" s="33">
        <v>1016.549</v>
      </c>
      <c r="S69" s="33">
        <v>979.069</v>
      </c>
      <c r="T69" s="33">
        <v>944.54</v>
      </c>
      <c r="U69" s="33">
        <v>913.047</v>
      </c>
      <c r="V69" s="33">
        <v>882.468</v>
      </c>
      <c r="W69" s="33">
        <v>851.584</v>
      </c>
      <c r="X69" s="33">
        <v>829.724</v>
      </c>
      <c r="Y69" s="33">
        <v>820.787</v>
      </c>
      <c r="Z69" s="33">
        <v>819.893</v>
      </c>
      <c r="AA69" s="33">
        <v>818.433</v>
      </c>
      <c r="AB69" s="33">
        <v>818.336</v>
      </c>
      <c r="AC69" s="33">
        <v>812.292</v>
      </c>
      <c r="AD69" s="33">
        <v>795.85</v>
      </c>
      <c r="AE69" s="33">
        <v>772.269</v>
      </c>
      <c r="AF69" s="33">
        <v>749.724</v>
      </c>
      <c r="AG69" s="33">
        <v>727.162</v>
      </c>
      <c r="AH69" s="33">
        <v>701.672</v>
      </c>
      <c r="AI69" s="33">
        <v>672.811</v>
      </c>
      <c r="AJ69" s="33">
        <v>641.674</v>
      </c>
      <c r="AK69" s="33">
        <v>609.992</v>
      </c>
      <c r="AL69" s="33">
        <v>577.644</v>
      </c>
      <c r="AM69" s="33">
        <v>546.276</v>
      </c>
      <c r="AN69" s="33">
        <v>516.963</v>
      </c>
      <c r="AO69" s="33">
        <v>489.298</v>
      </c>
      <c r="AP69" s="33">
        <v>461.79</v>
      </c>
      <c r="AQ69" s="33">
        <v>434.715</v>
      </c>
      <c r="AR69" s="33">
        <v>409.572</v>
      </c>
      <c r="AS69" s="33">
        <v>386.952</v>
      </c>
      <c r="AT69" s="33">
        <v>366.434</v>
      </c>
      <c r="AU69" s="33">
        <v>346.814</v>
      </c>
      <c r="AV69" s="33">
        <v>328.116</v>
      </c>
      <c r="AW69" s="33">
        <v>311.356</v>
      </c>
      <c r="AX69" s="33">
        <v>296.854</v>
      </c>
      <c r="AY69" s="33">
        <v>284.091</v>
      </c>
      <c r="AZ69" s="33">
        <v>272.19</v>
      </c>
      <c r="BA69" s="33">
        <v>261.27</v>
      </c>
      <c r="BB69" s="33">
        <v>250.616</v>
      </c>
      <c r="BC69" s="33">
        <v>239.764</v>
      </c>
      <c r="BD69" s="33">
        <v>228.948</v>
      </c>
      <c r="BE69" s="33">
        <v>218.774</v>
      </c>
      <c r="BF69" s="33">
        <v>209.007</v>
      </c>
      <c r="BG69" s="33">
        <v>199.725</v>
      </c>
      <c r="BH69" s="33">
        <v>190.992</v>
      </c>
      <c r="BI69" s="33">
        <v>182.604</v>
      </c>
      <c r="BJ69" s="33">
        <v>174.376</v>
      </c>
      <c r="BK69" s="33">
        <v>166.434</v>
      </c>
      <c r="BL69" s="33">
        <v>157.871</v>
      </c>
      <c r="BM69" s="33">
        <v>148.233</v>
      </c>
      <c r="BN69" s="33">
        <v>137.953</v>
      </c>
      <c r="BO69" s="33">
        <v>128.032</v>
      </c>
      <c r="BP69" s="33">
        <v>118.428</v>
      </c>
      <c r="BQ69" s="33">
        <v>108.767</v>
      </c>
      <c r="BR69" s="33">
        <v>99.016</v>
      </c>
      <c r="BS69" s="33">
        <v>89.419</v>
      </c>
      <c r="BT69" s="33">
        <v>80.119</v>
      </c>
      <c r="BU69" s="33">
        <v>70.928</v>
      </c>
      <c r="BV69" s="33">
        <v>63.255</v>
      </c>
      <c r="BW69" s="33">
        <v>57.774</v>
      </c>
      <c r="BX69" s="33">
        <v>53.811</v>
      </c>
      <c r="BY69" s="33">
        <v>50.014</v>
      </c>
      <c r="BZ69" s="33">
        <v>46.631</v>
      </c>
      <c r="CA69" s="33">
        <v>43.214</v>
      </c>
      <c r="CB69" s="33">
        <v>39.396</v>
      </c>
      <c r="CC69" s="33">
        <v>35.39</v>
      </c>
      <c r="CD69" s="33">
        <v>31.828</v>
      </c>
      <c r="CE69" s="33">
        <v>28.635</v>
      </c>
      <c r="CF69" s="33">
        <v>25.362</v>
      </c>
      <c r="CG69" s="33">
        <v>21.857</v>
      </c>
      <c r="CH69" s="33">
        <v>18.3</v>
      </c>
      <c r="CI69" s="33">
        <v>14.986</v>
      </c>
      <c r="CJ69" s="33">
        <v>11.83</v>
      </c>
      <c r="CK69" s="33">
        <v>9.155</v>
      </c>
      <c r="CL69" s="33">
        <v>7.143</v>
      </c>
      <c r="CM69" s="33">
        <v>5.636</v>
      </c>
      <c r="CN69" s="33">
        <v>4.265</v>
      </c>
      <c r="CO69" s="33">
        <v>3.07</v>
      </c>
      <c r="CP69" s="33">
        <v>2.131</v>
      </c>
      <c r="CQ69" s="33">
        <v>1.445</v>
      </c>
      <c r="CR69" s="33">
        <v>0.966</v>
      </c>
      <c r="CS69" s="33">
        <v>0.646</v>
      </c>
      <c r="CT69" s="33">
        <v>0.48</v>
      </c>
      <c r="CU69" s="33">
        <v>0.358</v>
      </c>
      <c r="CV69" s="33">
        <v>0.213</v>
      </c>
      <c r="CW69" s="33">
        <v>0.068</v>
      </c>
      <c r="CX69" s="33">
        <v>0.135</v>
      </c>
      <c r="CY69" s="12">
        <f t="shared" si="12"/>
        <v>47278.426999999996</v>
      </c>
      <c r="CZ69" s="12">
        <f t="shared" si="13"/>
        <v>24885.421</v>
      </c>
      <c r="DA69" s="12">
        <f t="shared" si="14"/>
        <v>1272.703</v>
      </c>
      <c r="DB69" s="14">
        <f t="shared" si="15"/>
        <v>52.63589036073471</v>
      </c>
      <c r="DC69" s="14">
        <f t="shared" si="16"/>
        <v>2.6919317768334383</v>
      </c>
      <c r="DD69" s="14">
        <f t="shared" si="17"/>
        <v>44.67217786243185</v>
      </c>
    </row>
    <row r="70" spans="1:108" ht="13.5">
      <c r="A70" s="9">
        <v>2017</v>
      </c>
      <c r="B70" s="33">
        <v>1467.482</v>
      </c>
      <c r="C70" s="33">
        <v>1469.475</v>
      </c>
      <c r="D70" s="33">
        <v>1466.248</v>
      </c>
      <c r="E70" s="33">
        <v>1458.131</v>
      </c>
      <c r="F70" s="33">
        <v>1445.45</v>
      </c>
      <c r="G70" s="33">
        <v>1428.533</v>
      </c>
      <c r="H70" s="33">
        <v>1407.711</v>
      </c>
      <c r="I70" s="33">
        <v>1383.308</v>
      </c>
      <c r="J70" s="33">
        <v>1355.653</v>
      </c>
      <c r="K70" s="33">
        <v>1325.076</v>
      </c>
      <c r="L70" s="33">
        <v>1292.268</v>
      </c>
      <c r="M70" s="33">
        <v>1257.927</v>
      </c>
      <c r="N70" s="33">
        <v>1220.545</v>
      </c>
      <c r="O70" s="33">
        <v>1179.717</v>
      </c>
      <c r="P70" s="33">
        <v>1136.87</v>
      </c>
      <c r="Q70" s="33">
        <v>1094.278</v>
      </c>
      <c r="R70" s="33">
        <v>1052.012</v>
      </c>
      <c r="S70" s="33">
        <v>1011.683</v>
      </c>
      <c r="T70" s="33">
        <v>974.503</v>
      </c>
      <c r="U70" s="33">
        <v>940.391</v>
      </c>
      <c r="V70" s="33">
        <v>907.035</v>
      </c>
      <c r="W70" s="33">
        <v>873.657</v>
      </c>
      <c r="X70" s="33">
        <v>848.303</v>
      </c>
      <c r="Y70" s="33">
        <v>834.351</v>
      </c>
      <c r="Z70" s="33">
        <v>827.827</v>
      </c>
      <c r="AA70" s="33">
        <v>821.082</v>
      </c>
      <c r="AB70" s="33">
        <v>815.277</v>
      </c>
      <c r="AC70" s="33">
        <v>807.21</v>
      </c>
      <c r="AD70" s="33">
        <v>794.382</v>
      </c>
      <c r="AE70" s="33">
        <v>777.954</v>
      </c>
      <c r="AF70" s="33">
        <v>762.16</v>
      </c>
      <c r="AG70" s="33">
        <v>746.856</v>
      </c>
      <c r="AH70" s="33">
        <v>726.566</v>
      </c>
      <c r="AI70" s="33">
        <v>699.209</v>
      </c>
      <c r="AJ70" s="33">
        <v>667.149</v>
      </c>
      <c r="AK70" s="33">
        <v>635.052</v>
      </c>
      <c r="AL70" s="33">
        <v>602.244</v>
      </c>
      <c r="AM70" s="33">
        <v>570.26</v>
      </c>
      <c r="AN70" s="33">
        <v>540.418</v>
      </c>
      <c r="AO70" s="33">
        <v>512.202</v>
      </c>
      <c r="AP70" s="33">
        <v>483.8</v>
      </c>
      <c r="AQ70" s="33">
        <v>455.594</v>
      </c>
      <c r="AR70" s="33">
        <v>429.184</v>
      </c>
      <c r="AS70" s="33">
        <v>405.197</v>
      </c>
      <c r="AT70" s="33">
        <v>383.244</v>
      </c>
      <c r="AU70" s="33">
        <v>362.144</v>
      </c>
      <c r="AV70" s="33">
        <v>341.942</v>
      </c>
      <c r="AW70" s="33">
        <v>323.753</v>
      </c>
      <c r="AX70" s="33">
        <v>307.955</v>
      </c>
      <c r="AY70" s="33">
        <v>294.025</v>
      </c>
      <c r="AZ70" s="33">
        <v>280.983</v>
      </c>
      <c r="BA70" s="33">
        <v>268.932</v>
      </c>
      <c r="BB70" s="33">
        <v>257.47</v>
      </c>
      <c r="BC70" s="33">
        <v>246.27</v>
      </c>
      <c r="BD70" s="33">
        <v>235.417</v>
      </c>
      <c r="BE70" s="33">
        <v>225.248</v>
      </c>
      <c r="BF70" s="33">
        <v>215.603</v>
      </c>
      <c r="BG70" s="33">
        <v>206.309</v>
      </c>
      <c r="BH70" s="33">
        <v>197.286</v>
      </c>
      <c r="BI70" s="33">
        <v>188.457</v>
      </c>
      <c r="BJ70" s="33">
        <v>179.862</v>
      </c>
      <c r="BK70" s="33">
        <v>171.536</v>
      </c>
      <c r="BL70" s="33">
        <v>162.837</v>
      </c>
      <c r="BM70" s="33">
        <v>153.466</v>
      </c>
      <c r="BN70" s="33">
        <v>143.678</v>
      </c>
      <c r="BO70" s="33">
        <v>134.179</v>
      </c>
      <c r="BP70" s="33">
        <v>125.006</v>
      </c>
      <c r="BQ70" s="33">
        <v>115.508</v>
      </c>
      <c r="BR70" s="33">
        <v>105.491</v>
      </c>
      <c r="BS70" s="33">
        <v>95.33</v>
      </c>
      <c r="BT70" s="33">
        <v>85.51</v>
      </c>
      <c r="BU70" s="33">
        <v>75.825</v>
      </c>
      <c r="BV70" s="33">
        <v>67.487</v>
      </c>
      <c r="BW70" s="33">
        <v>61.114</v>
      </c>
      <c r="BX70" s="33">
        <v>56.144</v>
      </c>
      <c r="BY70" s="33">
        <v>51.352</v>
      </c>
      <c r="BZ70" s="33">
        <v>46.922</v>
      </c>
      <c r="CA70" s="33">
        <v>42.817</v>
      </c>
      <c r="CB70" s="33">
        <v>38.882</v>
      </c>
      <c r="CC70" s="33">
        <v>35.135</v>
      </c>
      <c r="CD70" s="33">
        <v>31.797</v>
      </c>
      <c r="CE70" s="33">
        <v>28.88</v>
      </c>
      <c r="CF70" s="33">
        <v>25.813</v>
      </c>
      <c r="CG70" s="33">
        <v>22.35</v>
      </c>
      <c r="CH70" s="33">
        <v>18.731</v>
      </c>
      <c r="CI70" s="33">
        <v>15.418</v>
      </c>
      <c r="CJ70" s="33">
        <v>12.296</v>
      </c>
      <c r="CK70" s="33">
        <v>9.619</v>
      </c>
      <c r="CL70" s="33">
        <v>7.552</v>
      </c>
      <c r="CM70" s="33">
        <v>5.954</v>
      </c>
      <c r="CN70" s="33">
        <v>4.496</v>
      </c>
      <c r="CO70" s="33">
        <v>3.206</v>
      </c>
      <c r="CP70" s="33">
        <v>2.196</v>
      </c>
      <c r="CQ70" s="33">
        <v>1.481</v>
      </c>
      <c r="CR70" s="33">
        <v>0.998</v>
      </c>
      <c r="CS70" s="33">
        <v>0.671</v>
      </c>
      <c r="CT70" s="33">
        <v>0.497</v>
      </c>
      <c r="CU70" s="33">
        <v>0.371</v>
      </c>
      <c r="CV70" s="33">
        <v>0.218</v>
      </c>
      <c r="CW70" s="33">
        <v>0.069</v>
      </c>
      <c r="CX70" s="33">
        <v>0.142</v>
      </c>
      <c r="CY70" s="12">
        <f t="shared" si="12"/>
        <v>48386.104000000014</v>
      </c>
      <c r="CZ70" s="12">
        <f t="shared" si="13"/>
        <v>25367.261</v>
      </c>
      <c r="DA70" s="12">
        <f t="shared" si="14"/>
        <v>1329.457</v>
      </c>
      <c r="DB70" s="14">
        <f t="shared" si="15"/>
        <v>52.42674839040562</v>
      </c>
      <c r="DC70" s="14">
        <f t="shared" si="16"/>
        <v>2.7476008401089698</v>
      </c>
      <c r="DD70" s="14">
        <f t="shared" si="17"/>
        <v>44.82565076948541</v>
      </c>
    </row>
    <row r="71" spans="1:108" ht="13.5">
      <c r="A71" s="9">
        <v>2018</v>
      </c>
      <c r="B71" s="33">
        <v>1475.759</v>
      </c>
      <c r="C71" s="33">
        <v>1472.966</v>
      </c>
      <c r="D71" s="33">
        <v>1467.368</v>
      </c>
      <c r="E71" s="33">
        <v>1458.979</v>
      </c>
      <c r="F71" s="33">
        <v>1447.804</v>
      </c>
      <c r="G71" s="33">
        <v>1433.848</v>
      </c>
      <c r="H71" s="33">
        <v>1417.118</v>
      </c>
      <c r="I71" s="33">
        <v>1397.62</v>
      </c>
      <c r="J71" s="33">
        <v>1375.364</v>
      </c>
      <c r="K71" s="33">
        <v>1350.351</v>
      </c>
      <c r="L71" s="33">
        <v>1323.437</v>
      </c>
      <c r="M71" s="33">
        <v>1295.473</v>
      </c>
      <c r="N71" s="33">
        <v>1262.239</v>
      </c>
      <c r="O71" s="33">
        <v>1222.052</v>
      </c>
      <c r="P71" s="33">
        <v>1177.453</v>
      </c>
      <c r="Q71" s="33">
        <v>1133.076</v>
      </c>
      <c r="R71" s="33">
        <v>1088.483</v>
      </c>
      <c r="S71" s="33">
        <v>1045.899</v>
      </c>
      <c r="T71" s="33">
        <v>1007.07</v>
      </c>
      <c r="U71" s="33">
        <v>971.508</v>
      </c>
      <c r="V71" s="33">
        <v>936.431</v>
      </c>
      <c r="W71" s="33">
        <v>901.712</v>
      </c>
      <c r="X71" s="33">
        <v>873.076</v>
      </c>
      <c r="Y71" s="33">
        <v>852.874</v>
      </c>
      <c r="Z71" s="33">
        <v>838.596</v>
      </c>
      <c r="AA71" s="33">
        <v>824.56</v>
      </c>
      <c r="AB71" s="33">
        <v>810.931</v>
      </c>
      <c r="AC71" s="33">
        <v>799.335</v>
      </c>
      <c r="AD71" s="33">
        <v>789.691</v>
      </c>
      <c r="AE71" s="33">
        <v>780.702</v>
      </c>
      <c r="AF71" s="33">
        <v>771.814</v>
      </c>
      <c r="AG71" s="33">
        <v>763.932</v>
      </c>
      <c r="AH71" s="33">
        <v>749.132</v>
      </c>
      <c r="AI71" s="33">
        <v>723.659</v>
      </c>
      <c r="AJ71" s="33">
        <v>691.123</v>
      </c>
      <c r="AK71" s="33">
        <v>659.132</v>
      </c>
      <c r="AL71" s="33">
        <v>626.47</v>
      </c>
      <c r="AM71" s="33">
        <v>594.365</v>
      </c>
      <c r="AN71" s="33">
        <v>564.294</v>
      </c>
      <c r="AO71" s="33">
        <v>535.697</v>
      </c>
      <c r="AP71" s="33">
        <v>506.587</v>
      </c>
      <c r="AQ71" s="33">
        <v>477.421</v>
      </c>
      <c r="AR71" s="33">
        <v>449.886</v>
      </c>
      <c r="AS71" s="33">
        <v>424.646</v>
      </c>
      <c r="AT71" s="33">
        <v>401.342</v>
      </c>
      <c r="AU71" s="33">
        <v>378.819</v>
      </c>
      <c r="AV71" s="33">
        <v>357.156</v>
      </c>
      <c r="AW71" s="33">
        <v>337.499</v>
      </c>
      <c r="AX71" s="33">
        <v>320.257</v>
      </c>
      <c r="AY71" s="33">
        <v>304.944</v>
      </c>
      <c r="AZ71" s="33">
        <v>290.54</v>
      </c>
      <c r="BA71" s="33">
        <v>277.102</v>
      </c>
      <c r="BB71" s="33">
        <v>264.653</v>
      </c>
      <c r="BC71" s="33">
        <v>253.057</v>
      </c>
      <c r="BD71" s="33">
        <v>242.196</v>
      </c>
      <c r="BE71" s="33">
        <v>232.049</v>
      </c>
      <c r="BF71" s="33">
        <v>222.554</v>
      </c>
      <c r="BG71" s="33">
        <v>213.222</v>
      </c>
      <c r="BH71" s="33">
        <v>203.785</v>
      </c>
      <c r="BI71" s="33">
        <v>194.336</v>
      </c>
      <c r="BJ71" s="33">
        <v>185.226</v>
      </c>
      <c r="BK71" s="33">
        <v>176.37</v>
      </c>
      <c r="BL71" s="33">
        <v>167.446</v>
      </c>
      <c r="BM71" s="33">
        <v>158.325</v>
      </c>
      <c r="BN71" s="33">
        <v>149.075</v>
      </c>
      <c r="BO71" s="33">
        <v>140.037</v>
      </c>
      <c r="BP71" s="33">
        <v>131.318</v>
      </c>
      <c r="BQ71" s="33">
        <v>122.077</v>
      </c>
      <c r="BR71" s="33">
        <v>111.988</v>
      </c>
      <c r="BS71" s="33">
        <v>101.51</v>
      </c>
      <c r="BT71" s="33">
        <v>91.407</v>
      </c>
      <c r="BU71" s="33">
        <v>81.486</v>
      </c>
      <c r="BV71" s="33">
        <v>72.616</v>
      </c>
      <c r="BW71" s="33">
        <v>65.296</v>
      </c>
      <c r="BX71" s="33">
        <v>59.141</v>
      </c>
      <c r="BY71" s="33">
        <v>53.193</v>
      </c>
      <c r="BZ71" s="33">
        <v>47.539</v>
      </c>
      <c r="CA71" s="33">
        <v>42.601</v>
      </c>
      <c r="CB71" s="33">
        <v>38.459</v>
      </c>
      <c r="CC71" s="33">
        <v>34.921</v>
      </c>
      <c r="CD71" s="33">
        <v>31.746</v>
      </c>
      <c r="CE71" s="33">
        <v>29.027</v>
      </c>
      <c r="CF71" s="33">
        <v>26.126</v>
      </c>
      <c r="CG71" s="33">
        <v>22.71</v>
      </c>
      <c r="CH71" s="33">
        <v>19.063</v>
      </c>
      <c r="CI71" s="33">
        <v>15.784</v>
      </c>
      <c r="CJ71" s="33">
        <v>12.743</v>
      </c>
      <c r="CK71" s="33">
        <v>10.097</v>
      </c>
      <c r="CL71" s="33">
        <v>7.979</v>
      </c>
      <c r="CM71" s="33">
        <v>6.285</v>
      </c>
      <c r="CN71" s="33">
        <v>4.736</v>
      </c>
      <c r="CO71" s="33">
        <v>3.352</v>
      </c>
      <c r="CP71" s="33">
        <v>2.271</v>
      </c>
      <c r="CQ71" s="33">
        <v>1.524</v>
      </c>
      <c r="CR71" s="33">
        <v>1.038</v>
      </c>
      <c r="CS71" s="33">
        <v>0.7</v>
      </c>
      <c r="CT71" s="33">
        <v>0.516</v>
      </c>
      <c r="CU71" s="33">
        <v>0.38</v>
      </c>
      <c r="CV71" s="33">
        <v>0.223</v>
      </c>
      <c r="CW71" s="33">
        <v>0.069</v>
      </c>
      <c r="CX71" s="33">
        <v>0.15</v>
      </c>
      <c r="CY71" s="12">
        <f t="shared" si="12"/>
        <v>49489.99400000002</v>
      </c>
      <c r="CZ71" s="12">
        <f t="shared" si="13"/>
        <v>25823.867000000006</v>
      </c>
      <c r="DA71" s="12">
        <f t="shared" si="14"/>
        <v>1390.108000000001</v>
      </c>
      <c r="DB71" s="14">
        <f t="shared" si="15"/>
        <v>52.17997601697021</v>
      </c>
      <c r="DC71" s="14">
        <f t="shared" si="16"/>
        <v>2.808866778201671</v>
      </c>
      <c r="DD71" s="14">
        <f t="shared" si="17"/>
        <v>45.01115720482812</v>
      </c>
    </row>
    <row r="72" spans="1:108" ht="13.5">
      <c r="A72" s="9">
        <v>2019</v>
      </c>
      <c r="B72" s="33">
        <v>1484.721</v>
      </c>
      <c r="C72" s="33">
        <v>1476.516</v>
      </c>
      <c r="D72" s="33">
        <v>1467.909</v>
      </c>
      <c r="E72" s="33">
        <v>1458.609</v>
      </c>
      <c r="F72" s="33">
        <v>1448.319</v>
      </c>
      <c r="G72" s="33">
        <v>1436.746</v>
      </c>
      <c r="H72" s="33">
        <v>1423.594</v>
      </c>
      <c r="I72" s="33">
        <v>1408.572</v>
      </c>
      <c r="J72" s="33">
        <v>1391.385</v>
      </c>
      <c r="K72" s="33">
        <v>1371.737</v>
      </c>
      <c r="L72" s="33">
        <v>1350.569</v>
      </c>
      <c r="M72" s="33">
        <v>1328.822</v>
      </c>
      <c r="N72" s="33">
        <v>1300.03</v>
      </c>
      <c r="O72" s="33">
        <v>1261.432</v>
      </c>
      <c r="P72" s="33">
        <v>1216.433</v>
      </c>
      <c r="Q72" s="33">
        <v>1171.588</v>
      </c>
      <c r="R72" s="33">
        <v>1126.039</v>
      </c>
      <c r="S72" s="33">
        <v>1082.297</v>
      </c>
      <c r="T72" s="33">
        <v>1042.419</v>
      </c>
      <c r="U72" s="33">
        <v>1005.668</v>
      </c>
      <c r="V72" s="33">
        <v>969.123</v>
      </c>
      <c r="W72" s="33">
        <v>933.23</v>
      </c>
      <c r="X72" s="33">
        <v>901.403</v>
      </c>
      <c r="Y72" s="33">
        <v>875.017</v>
      </c>
      <c r="Z72" s="33">
        <v>852.96</v>
      </c>
      <c r="AA72" s="33">
        <v>831.56</v>
      </c>
      <c r="AB72" s="33">
        <v>810.111</v>
      </c>
      <c r="AC72" s="33">
        <v>794.413</v>
      </c>
      <c r="AD72" s="33">
        <v>786.515</v>
      </c>
      <c r="AE72" s="33">
        <v>783.054</v>
      </c>
      <c r="AF72" s="33">
        <v>779.251</v>
      </c>
      <c r="AG72" s="33">
        <v>776.831</v>
      </c>
      <c r="AH72" s="33">
        <v>766.471</v>
      </c>
      <c r="AI72" s="33">
        <v>743.285</v>
      </c>
      <c r="AJ72" s="33">
        <v>711.6</v>
      </c>
      <c r="AK72" s="33">
        <v>680.928</v>
      </c>
      <c r="AL72" s="33">
        <v>649.723</v>
      </c>
      <c r="AM72" s="33">
        <v>618.506</v>
      </c>
      <c r="AN72" s="33">
        <v>588.608</v>
      </c>
      <c r="AO72" s="33">
        <v>559.638</v>
      </c>
      <c r="AP72" s="33">
        <v>529.965</v>
      </c>
      <c r="AQ72" s="33">
        <v>500.014</v>
      </c>
      <c r="AR72" s="33">
        <v>471.503</v>
      </c>
      <c r="AS72" s="33">
        <v>445.156</v>
      </c>
      <c r="AT72" s="33">
        <v>420.632</v>
      </c>
      <c r="AU72" s="33">
        <v>396.767</v>
      </c>
      <c r="AV72" s="33">
        <v>373.686</v>
      </c>
      <c r="AW72" s="33">
        <v>352.561</v>
      </c>
      <c r="AX72" s="33">
        <v>333.825</v>
      </c>
      <c r="AY72" s="33">
        <v>317.039</v>
      </c>
      <c r="AZ72" s="33">
        <v>301.169</v>
      </c>
      <c r="BA72" s="33">
        <v>286.231</v>
      </c>
      <c r="BB72" s="33">
        <v>272.659</v>
      </c>
      <c r="BC72" s="33">
        <v>260.507</v>
      </c>
      <c r="BD72" s="33">
        <v>249.472</v>
      </c>
      <c r="BE72" s="33">
        <v>239.17</v>
      </c>
      <c r="BF72" s="33">
        <v>229.639</v>
      </c>
      <c r="BG72" s="33">
        <v>220.143</v>
      </c>
      <c r="BH72" s="33">
        <v>210.258</v>
      </c>
      <c r="BI72" s="33">
        <v>200.217</v>
      </c>
      <c r="BJ72" s="33">
        <v>190.617</v>
      </c>
      <c r="BK72" s="33">
        <v>181.28</v>
      </c>
      <c r="BL72" s="33">
        <v>172.134</v>
      </c>
      <c r="BM72" s="33">
        <v>163.183</v>
      </c>
      <c r="BN72" s="33">
        <v>154.342</v>
      </c>
      <c r="BO72" s="33">
        <v>145.66</v>
      </c>
      <c r="BP72" s="33">
        <v>137.283</v>
      </c>
      <c r="BQ72" s="33">
        <v>128.276</v>
      </c>
      <c r="BR72" s="33">
        <v>118.225</v>
      </c>
      <c r="BS72" s="33">
        <v>107.623</v>
      </c>
      <c r="BT72" s="33">
        <v>97.412</v>
      </c>
      <c r="BU72" s="33">
        <v>87.435</v>
      </c>
      <c r="BV72" s="33">
        <v>78.179</v>
      </c>
      <c r="BW72" s="33">
        <v>69.987</v>
      </c>
      <c r="BX72" s="33">
        <v>62.677</v>
      </c>
      <c r="BY72" s="33">
        <v>55.605</v>
      </c>
      <c r="BZ72" s="33">
        <v>48.772</v>
      </c>
      <c r="CA72" s="33">
        <v>42.981</v>
      </c>
      <c r="CB72" s="33">
        <v>38.524</v>
      </c>
      <c r="CC72" s="33">
        <v>35.027</v>
      </c>
      <c r="CD72" s="33">
        <v>31.85</v>
      </c>
      <c r="CE72" s="33">
        <v>29.154</v>
      </c>
      <c r="CF72" s="33">
        <v>26.297</v>
      </c>
      <c r="CG72" s="33">
        <v>22.905</v>
      </c>
      <c r="CH72" s="33">
        <v>19.272</v>
      </c>
      <c r="CI72" s="33">
        <v>16.062</v>
      </c>
      <c r="CJ72" s="33">
        <v>13.132</v>
      </c>
      <c r="CK72" s="33">
        <v>10.544</v>
      </c>
      <c r="CL72" s="33">
        <v>8.389</v>
      </c>
      <c r="CM72" s="33">
        <v>6.596</v>
      </c>
      <c r="CN72" s="33">
        <v>4.968</v>
      </c>
      <c r="CO72" s="33">
        <v>3.504</v>
      </c>
      <c r="CP72" s="33">
        <v>2.36</v>
      </c>
      <c r="CQ72" s="33">
        <v>1.584</v>
      </c>
      <c r="CR72" s="33">
        <v>1.088</v>
      </c>
      <c r="CS72" s="33">
        <v>0.736</v>
      </c>
      <c r="CT72" s="33">
        <v>0.536</v>
      </c>
      <c r="CU72" s="33">
        <v>0.39</v>
      </c>
      <c r="CV72" s="33">
        <v>0.225</v>
      </c>
      <c r="CW72" s="33">
        <v>0.069</v>
      </c>
      <c r="CX72" s="33">
        <v>0.158</v>
      </c>
      <c r="CY72" s="12">
        <f t="shared" si="12"/>
        <v>50591.28599999997</v>
      </c>
      <c r="CZ72" s="12">
        <f t="shared" si="13"/>
        <v>26253.405000000002</v>
      </c>
      <c r="DA72" s="12">
        <f t="shared" si="14"/>
        <v>1453.4849999999994</v>
      </c>
      <c r="DB72" s="14">
        <f t="shared" si="15"/>
        <v>51.893136300192126</v>
      </c>
      <c r="DC72" s="14">
        <f t="shared" si="16"/>
        <v>2.8729947683085193</v>
      </c>
      <c r="DD72" s="14">
        <f t="shared" si="17"/>
        <v>45.23386893149936</v>
      </c>
    </row>
    <row r="73" spans="1:108" ht="13.5">
      <c r="A73" s="9">
        <v>2020</v>
      </c>
      <c r="B73" s="33">
        <v>1492.954</v>
      </c>
      <c r="C73" s="33">
        <v>1480.162</v>
      </c>
      <c r="D73" s="33">
        <v>1468.898</v>
      </c>
      <c r="E73" s="33">
        <v>1458.641</v>
      </c>
      <c r="F73" s="33">
        <v>1448.872</v>
      </c>
      <c r="G73" s="33">
        <v>1439.073</v>
      </c>
      <c r="H73" s="33">
        <v>1428.727</v>
      </c>
      <c r="I73" s="33">
        <v>1417.309</v>
      </c>
      <c r="J73" s="33">
        <v>1404.305</v>
      </c>
      <c r="K73" s="33">
        <v>1389.197</v>
      </c>
      <c r="L73" s="33">
        <v>1372.891</v>
      </c>
      <c r="M73" s="33">
        <v>1356.306</v>
      </c>
      <c r="N73" s="33">
        <v>1331.762</v>
      </c>
      <c r="O73" s="33">
        <v>1295.878</v>
      </c>
      <c r="P73" s="33">
        <v>1252.429</v>
      </c>
      <c r="Q73" s="33">
        <v>1208.983</v>
      </c>
      <c r="R73" s="33">
        <v>1164.521</v>
      </c>
      <c r="S73" s="33">
        <v>1121.032</v>
      </c>
      <c r="T73" s="33">
        <v>1080.436</v>
      </c>
      <c r="U73" s="33">
        <v>1042.137</v>
      </c>
      <c r="V73" s="33">
        <v>1003.84</v>
      </c>
      <c r="W73" s="33">
        <v>966.26</v>
      </c>
      <c r="X73" s="33">
        <v>931.294</v>
      </c>
      <c r="Y73" s="33">
        <v>899.741</v>
      </c>
      <c r="Z73" s="33">
        <v>871.426</v>
      </c>
      <c r="AA73" s="33">
        <v>843.999</v>
      </c>
      <c r="AB73" s="33">
        <v>816.282</v>
      </c>
      <c r="AC73" s="33">
        <v>796.611</v>
      </c>
      <c r="AD73" s="33">
        <v>788.364</v>
      </c>
      <c r="AE73" s="33">
        <v>787.006</v>
      </c>
      <c r="AF73" s="33">
        <v>785.104</v>
      </c>
      <c r="AG73" s="33">
        <v>784.732</v>
      </c>
      <c r="AH73" s="33">
        <v>776.815</v>
      </c>
      <c r="AI73" s="33">
        <v>756.266</v>
      </c>
      <c r="AJ73" s="33">
        <v>727.291</v>
      </c>
      <c r="AK73" s="33">
        <v>699.534</v>
      </c>
      <c r="AL73" s="33">
        <v>671.491</v>
      </c>
      <c r="AM73" s="33">
        <v>642.46</v>
      </c>
      <c r="AN73" s="33">
        <v>613.197</v>
      </c>
      <c r="AO73" s="33">
        <v>583.788</v>
      </c>
      <c r="AP73" s="33">
        <v>553.69</v>
      </c>
      <c r="AQ73" s="33">
        <v>523.156</v>
      </c>
      <c r="AR73" s="33">
        <v>493.843</v>
      </c>
      <c r="AS73" s="33">
        <v>466.569</v>
      </c>
      <c r="AT73" s="33">
        <v>440.99</v>
      </c>
      <c r="AU73" s="33">
        <v>415.889</v>
      </c>
      <c r="AV73" s="33">
        <v>391.445</v>
      </c>
      <c r="AW73" s="33">
        <v>368.886</v>
      </c>
      <c r="AX73" s="33">
        <v>348.687</v>
      </c>
      <c r="AY73" s="33">
        <v>330.443</v>
      </c>
      <c r="AZ73" s="33">
        <v>313.099</v>
      </c>
      <c r="BA73" s="33">
        <v>296.653</v>
      </c>
      <c r="BB73" s="33">
        <v>281.858</v>
      </c>
      <c r="BC73" s="33">
        <v>268.92</v>
      </c>
      <c r="BD73" s="33">
        <v>257.402</v>
      </c>
      <c r="BE73" s="33">
        <v>246.64</v>
      </c>
      <c r="BF73" s="33">
        <v>236.735</v>
      </c>
      <c r="BG73" s="33">
        <v>226.874</v>
      </c>
      <c r="BH73" s="33">
        <v>216.57</v>
      </c>
      <c r="BI73" s="33">
        <v>206.102</v>
      </c>
      <c r="BJ73" s="33">
        <v>196.16</v>
      </c>
      <c r="BK73" s="33">
        <v>186.523</v>
      </c>
      <c r="BL73" s="33">
        <v>177.219</v>
      </c>
      <c r="BM73" s="33">
        <v>168.308</v>
      </c>
      <c r="BN73" s="33">
        <v>159.632</v>
      </c>
      <c r="BO73" s="33">
        <v>151.098</v>
      </c>
      <c r="BP73" s="33">
        <v>142.861</v>
      </c>
      <c r="BQ73" s="33">
        <v>133.976</v>
      </c>
      <c r="BR73" s="33">
        <v>124.003</v>
      </c>
      <c r="BS73" s="33">
        <v>113.426</v>
      </c>
      <c r="BT73" s="33">
        <v>103.233</v>
      </c>
      <c r="BU73" s="33">
        <v>93.312</v>
      </c>
      <c r="BV73" s="33">
        <v>83.809</v>
      </c>
      <c r="BW73" s="33">
        <v>74.919</v>
      </c>
      <c r="BX73" s="33">
        <v>66.632</v>
      </c>
      <c r="BY73" s="33">
        <v>58.62</v>
      </c>
      <c r="BZ73" s="33">
        <v>50.814</v>
      </c>
      <c r="CA73" s="33">
        <v>44.244</v>
      </c>
      <c r="CB73" s="33">
        <v>39.352</v>
      </c>
      <c r="CC73" s="33">
        <v>35.654</v>
      </c>
      <c r="CD73" s="33">
        <v>32.248</v>
      </c>
      <c r="CE73" s="33">
        <v>29.325</v>
      </c>
      <c r="CF73" s="33">
        <v>26.341</v>
      </c>
      <c r="CG73" s="33">
        <v>22.93</v>
      </c>
      <c r="CH73" s="33">
        <v>19.356</v>
      </c>
      <c r="CI73" s="33">
        <v>16.234</v>
      </c>
      <c r="CJ73" s="33">
        <v>13.44</v>
      </c>
      <c r="CK73" s="33">
        <v>10.931</v>
      </c>
      <c r="CL73" s="33">
        <v>8.752</v>
      </c>
      <c r="CM73" s="33">
        <v>6.869</v>
      </c>
      <c r="CN73" s="33">
        <v>5.176</v>
      </c>
      <c r="CO73" s="33">
        <v>3.658</v>
      </c>
      <c r="CP73" s="33">
        <v>2.469</v>
      </c>
      <c r="CQ73" s="33">
        <v>1.664</v>
      </c>
      <c r="CR73" s="33">
        <v>1.154</v>
      </c>
      <c r="CS73" s="33">
        <v>0.779</v>
      </c>
      <c r="CT73" s="33">
        <v>0.56</v>
      </c>
      <c r="CU73" s="33">
        <v>0.399</v>
      </c>
      <c r="CV73" s="33">
        <v>0.227</v>
      </c>
      <c r="CW73" s="33">
        <v>0.07</v>
      </c>
      <c r="CX73" s="33">
        <v>0.165</v>
      </c>
      <c r="CY73" s="12">
        <f t="shared" si="12"/>
        <v>51691.007</v>
      </c>
      <c r="CZ73" s="12">
        <f t="shared" si="13"/>
        <v>26654.513</v>
      </c>
      <c r="DA73" s="12">
        <f t="shared" si="14"/>
        <v>1518.6999999999996</v>
      </c>
      <c r="DB73" s="14">
        <f t="shared" si="15"/>
        <v>51.5650875209299</v>
      </c>
      <c r="DC73" s="14">
        <f t="shared" si="16"/>
        <v>2.938035236961044</v>
      </c>
      <c r="DD73" s="14">
        <f t="shared" si="17"/>
        <v>45.49687724210906</v>
      </c>
    </row>
    <row r="74" spans="1:108" ht="13.5">
      <c r="A74" s="9">
        <v>2021</v>
      </c>
      <c r="B74" s="33">
        <v>1500.261</v>
      </c>
      <c r="C74" s="33">
        <v>1484.085</v>
      </c>
      <c r="D74" s="33">
        <v>1470.757</v>
      </c>
      <c r="E74" s="33">
        <v>1459.626</v>
      </c>
      <c r="F74" s="33">
        <v>1450.041</v>
      </c>
      <c r="G74" s="33">
        <v>1441.35</v>
      </c>
      <c r="H74" s="33">
        <v>1432.909</v>
      </c>
      <c r="I74" s="33">
        <v>1424.058</v>
      </c>
      <c r="J74" s="33">
        <v>1414.154</v>
      </c>
      <c r="K74" s="33">
        <v>1402.544</v>
      </c>
      <c r="L74" s="33">
        <v>1389.977</v>
      </c>
      <c r="M74" s="33">
        <v>1377.207</v>
      </c>
      <c r="N74" s="33">
        <v>1356.573</v>
      </c>
      <c r="O74" s="33">
        <v>1324.624</v>
      </c>
      <c r="P74" s="33">
        <v>1284.915</v>
      </c>
      <c r="Q74" s="33">
        <v>1244.969</v>
      </c>
      <c r="R74" s="33">
        <v>1203.909</v>
      </c>
      <c r="S74" s="33">
        <v>1162.237</v>
      </c>
      <c r="T74" s="33">
        <v>1121.162</v>
      </c>
      <c r="U74" s="33">
        <v>1080.747</v>
      </c>
      <c r="V74" s="33">
        <v>1040.223</v>
      </c>
      <c r="W74" s="33">
        <v>1000.207</v>
      </c>
      <c r="X74" s="33">
        <v>962.123</v>
      </c>
      <c r="Y74" s="33">
        <v>926.754</v>
      </c>
      <c r="Z74" s="33">
        <v>894.221</v>
      </c>
      <c r="AA74" s="33">
        <v>862.582</v>
      </c>
      <c r="AB74" s="33">
        <v>830.697</v>
      </c>
      <c r="AC74" s="33">
        <v>807.388</v>
      </c>
      <c r="AD74" s="33">
        <v>796.369</v>
      </c>
      <c r="AE74" s="33">
        <v>793.038</v>
      </c>
      <c r="AF74" s="33">
        <v>789.264</v>
      </c>
      <c r="AG74" s="33">
        <v>786.868</v>
      </c>
      <c r="AH74" s="33">
        <v>779.037</v>
      </c>
      <c r="AI74" s="33">
        <v>761.617</v>
      </c>
      <c r="AJ74" s="33">
        <v>737.653</v>
      </c>
      <c r="AK74" s="33">
        <v>714.788</v>
      </c>
      <c r="AL74" s="33">
        <v>692.018</v>
      </c>
      <c r="AM74" s="33">
        <v>666.711</v>
      </c>
      <c r="AN74" s="33">
        <v>638.493</v>
      </c>
      <c r="AO74" s="33">
        <v>608.342</v>
      </c>
      <c r="AP74" s="33">
        <v>577.776</v>
      </c>
      <c r="AQ74" s="33">
        <v>546.676</v>
      </c>
      <c r="AR74" s="33">
        <v>516.617</v>
      </c>
      <c r="AS74" s="33">
        <v>488.599</v>
      </c>
      <c r="AT74" s="33">
        <v>462.212</v>
      </c>
      <c r="AU74" s="33">
        <v>436.041</v>
      </c>
      <c r="AV74" s="33">
        <v>410.341</v>
      </c>
      <c r="AW74" s="33">
        <v>386.437</v>
      </c>
      <c r="AX74" s="33">
        <v>364.837</v>
      </c>
      <c r="AY74" s="33">
        <v>345.169</v>
      </c>
      <c r="AZ74" s="33">
        <v>326.375</v>
      </c>
      <c r="BA74" s="33">
        <v>308.452</v>
      </c>
      <c r="BB74" s="33">
        <v>292.353</v>
      </c>
      <c r="BC74" s="33">
        <v>278.38</v>
      </c>
      <c r="BD74" s="33">
        <v>266.033</v>
      </c>
      <c r="BE74" s="33">
        <v>254.474</v>
      </c>
      <c r="BF74" s="33">
        <v>243.813</v>
      </c>
      <c r="BG74" s="33">
        <v>233.37</v>
      </c>
      <c r="BH74" s="33">
        <v>222.703</v>
      </c>
      <c r="BI74" s="33">
        <v>212.03</v>
      </c>
      <c r="BJ74" s="33">
        <v>201.942</v>
      </c>
      <c r="BK74" s="33">
        <v>192.235</v>
      </c>
      <c r="BL74" s="33">
        <v>182.859</v>
      </c>
      <c r="BM74" s="33">
        <v>173.819</v>
      </c>
      <c r="BN74" s="33">
        <v>164.993</v>
      </c>
      <c r="BO74" s="33">
        <v>156.338</v>
      </c>
      <c r="BP74" s="33">
        <v>147.967</v>
      </c>
      <c r="BQ74" s="33">
        <v>139.047</v>
      </c>
      <c r="BR74" s="33">
        <v>129.194</v>
      </c>
      <c r="BS74" s="33">
        <v>118.807</v>
      </c>
      <c r="BT74" s="33">
        <v>108.773</v>
      </c>
      <c r="BU74" s="33">
        <v>99.036</v>
      </c>
      <c r="BV74" s="33">
        <v>89.448</v>
      </c>
      <c r="BW74" s="33">
        <v>80.066</v>
      </c>
      <c r="BX74" s="33">
        <v>71.021</v>
      </c>
      <c r="BY74" s="33">
        <v>62.288</v>
      </c>
      <c r="BZ74" s="33">
        <v>53.755</v>
      </c>
      <c r="CA74" s="33">
        <v>46.507</v>
      </c>
      <c r="CB74" s="33">
        <v>41.042</v>
      </c>
      <c r="CC74" s="33">
        <v>36.867</v>
      </c>
      <c r="CD74" s="33">
        <v>32.968</v>
      </c>
      <c r="CE74" s="33">
        <v>29.538</v>
      </c>
      <c r="CF74" s="33">
        <v>26.227</v>
      </c>
      <c r="CG74" s="33">
        <v>22.754</v>
      </c>
      <c r="CH74" s="33">
        <v>19.294</v>
      </c>
      <c r="CI74" s="33">
        <v>16.293</v>
      </c>
      <c r="CJ74" s="33">
        <v>13.661</v>
      </c>
      <c r="CK74" s="33">
        <v>11.263</v>
      </c>
      <c r="CL74" s="33">
        <v>9.071</v>
      </c>
      <c r="CM74" s="33">
        <v>7.104</v>
      </c>
      <c r="CN74" s="33">
        <v>5.365</v>
      </c>
      <c r="CO74" s="33">
        <v>3.816</v>
      </c>
      <c r="CP74" s="33">
        <v>2.597</v>
      </c>
      <c r="CQ74" s="33">
        <v>1.767</v>
      </c>
      <c r="CR74" s="33">
        <v>1.232</v>
      </c>
      <c r="CS74" s="33">
        <v>0.834</v>
      </c>
      <c r="CT74" s="33">
        <v>0.588</v>
      </c>
      <c r="CU74" s="33">
        <v>0.405</v>
      </c>
      <c r="CV74" s="33">
        <v>0.227</v>
      </c>
      <c r="CW74" s="33">
        <v>0.069</v>
      </c>
      <c r="CX74" s="33">
        <v>0.172</v>
      </c>
      <c r="CY74" s="12">
        <f t="shared" si="12"/>
        <v>52788.435000000005</v>
      </c>
      <c r="CZ74" s="12">
        <f t="shared" si="13"/>
        <v>27026.105000000003</v>
      </c>
      <c r="DA74" s="12">
        <f t="shared" si="14"/>
        <v>1585.401</v>
      </c>
      <c r="DB74" s="14">
        <f t="shared" si="15"/>
        <v>51.1970188167162</v>
      </c>
      <c r="DC74" s="14">
        <f t="shared" si="16"/>
        <v>3.0033112366373427</v>
      </c>
      <c r="DD74" s="14">
        <f t="shared" si="17"/>
        <v>45.79966994664645</v>
      </c>
    </row>
    <row r="75" spans="1:108" ht="13.5">
      <c r="A75" s="9">
        <v>2022</v>
      </c>
      <c r="B75" s="33">
        <v>1507.34</v>
      </c>
      <c r="C75" s="33">
        <v>1488.618</v>
      </c>
      <c r="D75" s="33">
        <v>1473.574</v>
      </c>
      <c r="E75" s="33">
        <v>1461.496</v>
      </c>
      <c r="F75" s="33">
        <v>1451.687</v>
      </c>
      <c r="G75" s="33">
        <v>1443.44</v>
      </c>
      <c r="H75" s="33">
        <v>1436.051</v>
      </c>
      <c r="I75" s="33">
        <v>1428.816</v>
      </c>
      <c r="J75" s="33">
        <v>1421.03</v>
      </c>
      <c r="K75" s="33">
        <v>1411.99</v>
      </c>
      <c r="L75" s="33">
        <v>1402.18</v>
      </c>
      <c r="M75" s="33">
        <v>1392.076</v>
      </c>
      <c r="N75" s="33">
        <v>1375.049</v>
      </c>
      <c r="O75" s="33">
        <v>1348.026</v>
      </c>
      <c r="P75" s="33">
        <v>1313.855</v>
      </c>
      <c r="Q75" s="33">
        <v>1279.148</v>
      </c>
      <c r="R75" s="33">
        <v>1243.397</v>
      </c>
      <c r="S75" s="33">
        <v>1204.906</v>
      </c>
      <c r="T75" s="33">
        <v>1163.755</v>
      </c>
      <c r="U75" s="33">
        <v>1121.024</v>
      </c>
      <c r="V75" s="33">
        <v>1078.145</v>
      </c>
      <c r="W75" s="33">
        <v>1035.348</v>
      </c>
      <c r="X75" s="33">
        <v>994.348</v>
      </c>
      <c r="Y75" s="33">
        <v>956.314</v>
      </c>
      <c r="Z75" s="33">
        <v>921.186</v>
      </c>
      <c r="AA75" s="33">
        <v>886.786</v>
      </c>
      <c r="AB75" s="33">
        <v>852.401</v>
      </c>
      <c r="AC75" s="33">
        <v>825.668</v>
      </c>
      <c r="AD75" s="33">
        <v>809.804</v>
      </c>
      <c r="AE75" s="33">
        <v>801.07</v>
      </c>
      <c r="AF75" s="33">
        <v>792.222</v>
      </c>
      <c r="AG75" s="33">
        <v>784.357</v>
      </c>
      <c r="AH75" s="33">
        <v>774.581</v>
      </c>
      <c r="AI75" s="33">
        <v>760.603</v>
      </c>
      <c r="AJ75" s="33">
        <v>743.468</v>
      </c>
      <c r="AK75" s="33">
        <v>727.048</v>
      </c>
      <c r="AL75" s="33">
        <v>711.214</v>
      </c>
      <c r="AM75" s="33">
        <v>690.859</v>
      </c>
      <c r="AN75" s="33">
        <v>664.03</v>
      </c>
      <c r="AO75" s="33">
        <v>632.927</v>
      </c>
      <c r="AP75" s="33">
        <v>601.9</v>
      </c>
      <c r="AQ75" s="33">
        <v>570.299</v>
      </c>
      <c r="AR75" s="33">
        <v>539.599</v>
      </c>
      <c r="AS75" s="33">
        <v>511.043</v>
      </c>
      <c r="AT75" s="33">
        <v>484.116</v>
      </c>
      <c r="AU75" s="33">
        <v>457.074</v>
      </c>
      <c r="AV75" s="33">
        <v>430.279</v>
      </c>
      <c r="AW75" s="33">
        <v>405.149</v>
      </c>
      <c r="AX75" s="33">
        <v>382.223</v>
      </c>
      <c r="AY75" s="33">
        <v>361.166</v>
      </c>
      <c r="AZ75" s="33">
        <v>340.941</v>
      </c>
      <c r="BA75" s="33">
        <v>321.565</v>
      </c>
      <c r="BB75" s="33">
        <v>304.091</v>
      </c>
      <c r="BC75" s="33">
        <v>288.88</v>
      </c>
      <c r="BD75" s="33">
        <v>275.426</v>
      </c>
      <c r="BE75" s="33">
        <v>262.784</v>
      </c>
      <c r="BF75" s="33">
        <v>251.045</v>
      </c>
      <c r="BG75" s="33">
        <v>239.831</v>
      </c>
      <c r="BH75" s="33">
        <v>228.822</v>
      </c>
      <c r="BI75" s="33">
        <v>218.1</v>
      </c>
      <c r="BJ75" s="33">
        <v>207.998</v>
      </c>
      <c r="BK75" s="33">
        <v>198.386</v>
      </c>
      <c r="BL75" s="33">
        <v>188.98</v>
      </c>
      <c r="BM75" s="33">
        <v>179.652</v>
      </c>
      <c r="BN75" s="33">
        <v>170.392</v>
      </c>
      <c r="BO75" s="33">
        <v>161.376</v>
      </c>
      <c r="BP75" s="33">
        <v>152.625</v>
      </c>
      <c r="BQ75" s="33">
        <v>143.538</v>
      </c>
      <c r="BR75" s="33">
        <v>133.846</v>
      </c>
      <c r="BS75" s="33">
        <v>123.811</v>
      </c>
      <c r="BT75" s="33">
        <v>114.075</v>
      </c>
      <c r="BU75" s="33">
        <v>104.648</v>
      </c>
      <c r="BV75" s="33">
        <v>95.132</v>
      </c>
      <c r="BW75" s="33">
        <v>85.436</v>
      </c>
      <c r="BX75" s="33">
        <v>75.817</v>
      </c>
      <c r="BY75" s="33">
        <v>66.552</v>
      </c>
      <c r="BZ75" s="33">
        <v>57.503</v>
      </c>
      <c r="CA75" s="33">
        <v>49.656</v>
      </c>
      <c r="CB75" s="33">
        <v>43.508</v>
      </c>
      <c r="CC75" s="33">
        <v>38.615</v>
      </c>
      <c r="CD75" s="33">
        <v>33.998</v>
      </c>
      <c r="CE75" s="33">
        <v>29.819</v>
      </c>
      <c r="CF75" s="33">
        <v>26.008</v>
      </c>
      <c r="CG75" s="33">
        <v>22.433</v>
      </c>
      <c r="CH75" s="33">
        <v>19.126</v>
      </c>
      <c r="CI75" s="33">
        <v>16.266</v>
      </c>
      <c r="CJ75" s="33">
        <v>13.816</v>
      </c>
      <c r="CK75" s="33">
        <v>11.546</v>
      </c>
      <c r="CL75" s="33">
        <v>9.355</v>
      </c>
      <c r="CM75" s="33">
        <v>7.306</v>
      </c>
      <c r="CN75" s="33">
        <v>5.534</v>
      </c>
      <c r="CO75" s="33">
        <v>3.977</v>
      </c>
      <c r="CP75" s="33">
        <v>2.743</v>
      </c>
      <c r="CQ75" s="33">
        <v>1.887</v>
      </c>
      <c r="CR75" s="33">
        <v>1.323</v>
      </c>
      <c r="CS75" s="33">
        <v>0.896</v>
      </c>
      <c r="CT75" s="33">
        <v>0.617</v>
      </c>
      <c r="CU75" s="33">
        <v>0.413</v>
      </c>
      <c r="CV75" s="33">
        <v>0.226</v>
      </c>
      <c r="CW75" s="33">
        <v>0.069</v>
      </c>
      <c r="CX75" s="33">
        <v>0.178</v>
      </c>
      <c r="CY75" s="12">
        <f t="shared" si="12"/>
        <v>53883.25199999999</v>
      </c>
      <c r="CZ75" s="12">
        <f t="shared" si="13"/>
        <v>27367.458000000002</v>
      </c>
      <c r="DA75" s="12">
        <f t="shared" si="14"/>
        <v>1653.6740000000004</v>
      </c>
      <c r="DB75" s="14">
        <f t="shared" si="15"/>
        <v>50.7902863769247</v>
      </c>
      <c r="DC75" s="14">
        <f t="shared" si="16"/>
        <v>3.068994425206557</v>
      </c>
      <c r="DD75" s="14">
        <f t="shared" si="17"/>
        <v>46.14071919786875</v>
      </c>
    </row>
    <row r="76" spans="1:108" ht="13.5">
      <c r="A76" s="9">
        <v>2023</v>
      </c>
      <c r="B76" s="33">
        <v>1514.682</v>
      </c>
      <c r="C76" s="33">
        <v>1494.083</v>
      </c>
      <c r="D76" s="33">
        <v>1477.586</v>
      </c>
      <c r="E76" s="33">
        <v>1464.499</v>
      </c>
      <c r="F76" s="33">
        <v>1454.121</v>
      </c>
      <c r="G76" s="33">
        <v>1445.755</v>
      </c>
      <c r="H76" s="33">
        <v>1438.703</v>
      </c>
      <c r="I76" s="33">
        <v>1432.267</v>
      </c>
      <c r="J76" s="33">
        <v>1425.75</v>
      </c>
      <c r="K76" s="33">
        <v>1418.451</v>
      </c>
      <c r="L76" s="33">
        <v>1410.531</v>
      </c>
      <c r="M76" s="33">
        <v>1402.145</v>
      </c>
      <c r="N76" s="33">
        <v>1388.321</v>
      </c>
      <c r="O76" s="33">
        <v>1366.654</v>
      </c>
      <c r="P76" s="33">
        <v>1339.008</v>
      </c>
      <c r="Q76" s="33">
        <v>1310.497</v>
      </c>
      <c r="R76" s="33">
        <v>1281.113</v>
      </c>
      <c r="S76" s="33">
        <v>1246.728</v>
      </c>
      <c r="T76" s="33">
        <v>1206.13</v>
      </c>
      <c r="U76" s="33">
        <v>1161.534</v>
      </c>
      <c r="V76" s="33">
        <v>1116.768</v>
      </c>
      <c r="W76" s="33">
        <v>1071.557</v>
      </c>
      <c r="X76" s="33">
        <v>1028.228</v>
      </c>
      <c r="Y76" s="33">
        <v>988.488</v>
      </c>
      <c r="Z76" s="33">
        <v>951.878</v>
      </c>
      <c r="AA76" s="33">
        <v>915.718</v>
      </c>
      <c r="AB76" s="33">
        <v>879.932</v>
      </c>
      <c r="AC76" s="33">
        <v>849.958</v>
      </c>
      <c r="AD76" s="33">
        <v>828.049</v>
      </c>
      <c r="AE76" s="33">
        <v>811.849</v>
      </c>
      <c r="AF76" s="33">
        <v>795.981</v>
      </c>
      <c r="AG76" s="33">
        <v>780.587</v>
      </c>
      <c r="AH76" s="33">
        <v>767.408</v>
      </c>
      <c r="AI76" s="33">
        <v>756.464</v>
      </c>
      <c r="AJ76" s="33">
        <v>746.444</v>
      </c>
      <c r="AK76" s="33">
        <v>736.634</v>
      </c>
      <c r="AL76" s="33">
        <v>727.911</v>
      </c>
      <c r="AM76" s="33">
        <v>712.798</v>
      </c>
      <c r="AN76" s="33">
        <v>687.722</v>
      </c>
      <c r="AO76" s="33">
        <v>656.089</v>
      </c>
      <c r="AP76" s="33">
        <v>625.095</v>
      </c>
      <c r="AQ76" s="33">
        <v>593.567</v>
      </c>
      <c r="AR76" s="33">
        <v>562.697</v>
      </c>
      <c r="AS76" s="33">
        <v>533.894</v>
      </c>
      <c r="AT76" s="33">
        <v>506.588</v>
      </c>
      <c r="AU76" s="33">
        <v>478.853</v>
      </c>
      <c r="AV76" s="33">
        <v>451.126</v>
      </c>
      <c r="AW76" s="33">
        <v>424.905</v>
      </c>
      <c r="AX76" s="33">
        <v>400.762</v>
      </c>
      <c r="AY76" s="33">
        <v>378.39</v>
      </c>
      <c r="AZ76" s="33">
        <v>356.783</v>
      </c>
      <c r="BA76" s="33">
        <v>335.991</v>
      </c>
      <c r="BB76" s="33">
        <v>317.103</v>
      </c>
      <c r="BC76" s="33">
        <v>300.512</v>
      </c>
      <c r="BD76" s="33">
        <v>285.745</v>
      </c>
      <c r="BE76" s="33">
        <v>271.808</v>
      </c>
      <c r="BF76" s="33">
        <v>258.755</v>
      </c>
      <c r="BG76" s="33">
        <v>246.6</v>
      </c>
      <c r="BH76" s="33">
        <v>235.204</v>
      </c>
      <c r="BI76" s="33">
        <v>224.457</v>
      </c>
      <c r="BJ76" s="33">
        <v>214.355</v>
      </c>
      <c r="BK76" s="33">
        <v>204.862</v>
      </c>
      <c r="BL76" s="33">
        <v>195.401</v>
      </c>
      <c r="BM76" s="33">
        <v>185.673</v>
      </c>
      <c r="BN76" s="33">
        <v>175.823</v>
      </c>
      <c r="BO76" s="33">
        <v>166.309</v>
      </c>
      <c r="BP76" s="33">
        <v>157.052</v>
      </c>
      <c r="BQ76" s="33">
        <v>147.714</v>
      </c>
      <c r="BR76" s="33">
        <v>138.18</v>
      </c>
      <c r="BS76" s="33">
        <v>128.542</v>
      </c>
      <c r="BT76" s="33">
        <v>119.142</v>
      </c>
      <c r="BU76" s="33">
        <v>110.06</v>
      </c>
      <c r="BV76" s="33">
        <v>100.697</v>
      </c>
      <c r="BW76" s="33">
        <v>90.832</v>
      </c>
      <c r="BX76" s="33">
        <v>80.82</v>
      </c>
      <c r="BY76" s="33">
        <v>71.2</v>
      </c>
      <c r="BZ76" s="33">
        <v>61.824</v>
      </c>
      <c r="CA76" s="33">
        <v>53.48</v>
      </c>
      <c r="CB76" s="33">
        <v>46.6</v>
      </c>
      <c r="CC76" s="33">
        <v>40.843</v>
      </c>
      <c r="CD76" s="33">
        <v>35.38</v>
      </c>
      <c r="CE76" s="33">
        <v>30.307</v>
      </c>
      <c r="CF76" s="33">
        <v>25.888</v>
      </c>
      <c r="CG76" s="33">
        <v>22.152</v>
      </c>
      <c r="CH76" s="33">
        <v>18.981</v>
      </c>
      <c r="CI76" s="33">
        <v>16.233</v>
      </c>
      <c r="CJ76" s="33">
        <v>13.931</v>
      </c>
      <c r="CK76" s="33">
        <v>11.768</v>
      </c>
      <c r="CL76" s="33">
        <v>9.576</v>
      </c>
      <c r="CM76" s="33">
        <v>7.461</v>
      </c>
      <c r="CN76" s="33">
        <v>5.675</v>
      </c>
      <c r="CO76" s="33">
        <v>4.131</v>
      </c>
      <c r="CP76" s="33">
        <v>2.898</v>
      </c>
      <c r="CQ76" s="33">
        <v>2.019</v>
      </c>
      <c r="CR76" s="33">
        <v>1.421</v>
      </c>
      <c r="CS76" s="33">
        <v>0.96</v>
      </c>
      <c r="CT76" s="33">
        <v>0.649</v>
      </c>
      <c r="CU76" s="33">
        <v>0.422</v>
      </c>
      <c r="CV76" s="33">
        <v>0.226</v>
      </c>
      <c r="CW76" s="33">
        <v>0.071</v>
      </c>
      <c r="CX76" s="33">
        <v>0.184</v>
      </c>
      <c r="CY76" s="12">
        <f t="shared" si="12"/>
        <v>54977.598000000035</v>
      </c>
      <c r="CZ76" s="12">
        <f t="shared" si="13"/>
        <v>27678.558</v>
      </c>
      <c r="DA76" s="12">
        <f t="shared" si="14"/>
        <v>1723.628</v>
      </c>
      <c r="DB76" s="14">
        <f t="shared" si="15"/>
        <v>50.345156949199534</v>
      </c>
      <c r="DC76" s="14">
        <f t="shared" si="16"/>
        <v>3.1351460644024476</v>
      </c>
      <c r="DD76" s="14">
        <f t="shared" si="17"/>
        <v>46.51969698639802</v>
      </c>
    </row>
    <row r="77" spans="1:108" ht="13.5">
      <c r="A77" s="9">
        <v>2024</v>
      </c>
      <c r="B77" s="33">
        <v>1523.03</v>
      </c>
      <c r="C77" s="33">
        <v>1500.821</v>
      </c>
      <c r="D77" s="33">
        <v>1482.935</v>
      </c>
      <c r="E77" s="33">
        <v>1468.714</v>
      </c>
      <c r="F77" s="33">
        <v>1457.492</v>
      </c>
      <c r="G77" s="33">
        <v>1448.608</v>
      </c>
      <c r="H77" s="33">
        <v>1441.396</v>
      </c>
      <c r="I77" s="33">
        <v>1435.198</v>
      </c>
      <c r="J77" s="33">
        <v>1429.347</v>
      </c>
      <c r="K77" s="33">
        <v>1423.18</v>
      </c>
      <c r="L77" s="33">
        <v>1416.549</v>
      </c>
      <c r="M77" s="33">
        <v>1409.311</v>
      </c>
      <c r="N77" s="33">
        <v>1398.22</v>
      </c>
      <c r="O77" s="33">
        <v>1381.587</v>
      </c>
      <c r="P77" s="33">
        <v>1360.293</v>
      </c>
      <c r="Q77" s="33">
        <v>1337.848</v>
      </c>
      <c r="R77" s="33">
        <v>1314.673</v>
      </c>
      <c r="S77" s="33">
        <v>1284.694</v>
      </c>
      <c r="T77" s="33">
        <v>1245.596</v>
      </c>
      <c r="U77" s="33">
        <v>1200.48</v>
      </c>
      <c r="V77" s="33">
        <v>1155.143</v>
      </c>
      <c r="W77" s="33">
        <v>1108.889</v>
      </c>
      <c r="X77" s="33">
        <v>1064.313</v>
      </c>
      <c r="Y77" s="33">
        <v>1023.452</v>
      </c>
      <c r="Z77" s="33">
        <v>985.589</v>
      </c>
      <c r="AA77" s="33">
        <v>947.901</v>
      </c>
      <c r="AB77" s="33">
        <v>910.853</v>
      </c>
      <c r="AC77" s="33">
        <v>877.713</v>
      </c>
      <c r="AD77" s="33">
        <v>849.799</v>
      </c>
      <c r="AE77" s="33">
        <v>826.096</v>
      </c>
      <c r="AF77" s="33">
        <v>803.119</v>
      </c>
      <c r="AG77" s="33">
        <v>780.179</v>
      </c>
      <c r="AH77" s="33">
        <v>763.035</v>
      </c>
      <c r="AI77" s="33">
        <v>753.753</v>
      </c>
      <c r="AJ77" s="33">
        <v>749.031</v>
      </c>
      <c r="AK77" s="33">
        <v>744.094</v>
      </c>
      <c r="AL77" s="33">
        <v>740.62</v>
      </c>
      <c r="AM77" s="33">
        <v>729.749</v>
      </c>
      <c r="AN77" s="33">
        <v>706.816</v>
      </c>
      <c r="AO77" s="33">
        <v>675.93</v>
      </c>
      <c r="AP77" s="33">
        <v>646.135</v>
      </c>
      <c r="AQ77" s="33">
        <v>615.935</v>
      </c>
      <c r="AR77" s="33">
        <v>585.865</v>
      </c>
      <c r="AS77" s="33">
        <v>557.195</v>
      </c>
      <c r="AT77" s="33">
        <v>529.518</v>
      </c>
      <c r="AU77" s="33">
        <v>501.224</v>
      </c>
      <c r="AV77" s="33">
        <v>472.73</v>
      </c>
      <c r="AW77" s="33">
        <v>445.556</v>
      </c>
      <c r="AX77" s="33">
        <v>420.331</v>
      </c>
      <c r="AY77" s="33">
        <v>396.766</v>
      </c>
      <c r="AZ77" s="33">
        <v>373.852</v>
      </c>
      <c r="BA77" s="33">
        <v>351.681</v>
      </c>
      <c r="BB77" s="33">
        <v>331.376</v>
      </c>
      <c r="BC77" s="33">
        <v>313.355</v>
      </c>
      <c r="BD77" s="33">
        <v>297.188</v>
      </c>
      <c r="BE77" s="33">
        <v>281.855</v>
      </c>
      <c r="BF77" s="33">
        <v>267.373</v>
      </c>
      <c r="BG77" s="33">
        <v>254.147</v>
      </c>
      <c r="BH77" s="33">
        <v>242.211</v>
      </c>
      <c r="BI77" s="33">
        <v>231.282</v>
      </c>
      <c r="BJ77" s="33">
        <v>221.018</v>
      </c>
      <c r="BK77" s="33">
        <v>211.469</v>
      </c>
      <c r="BL77" s="33">
        <v>201.835</v>
      </c>
      <c r="BM77" s="33">
        <v>191.676</v>
      </c>
      <c r="BN77" s="33">
        <v>181.259</v>
      </c>
      <c r="BO77" s="33">
        <v>171.271</v>
      </c>
      <c r="BP77" s="33">
        <v>161.55</v>
      </c>
      <c r="BQ77" s="33">
        <v>151.969</v>
      </c>
      <c r="BR77" s="33">
        <v>142.522</v>
      </c>
      <c r="BS77" s="33">
        <v>133.178</v>
      </c>
      <c r="BT77" s="33">
        <v>124.029</v>
      </c>
      <c r="BU77" s="33">
        <v>115.2</v>
      </c>
      <c r="BV77" s="33">
        <v>105.965</v>
      </c>
      <c r="BW77" s="33">
        <v>96.021</v>
      </c>
      <c r="BX77" s="33">
        <v>85.771</v>
      </c>
      <c r="BY77" s="33">
        <v>75.935</v>
      </c>
      <c r="BZ77" s="33">
        <v>66.385</v>
      </c>
      <c r="CA77" s="33">
        <v>57.649</v>
      </c>
      <c r="CB77" s="33">
        <v>50.077</v>
      </c>
      <c r="CC77" s="33">
        <v>43.454</v>
      </c>
      <c r="CD77" s="33">
        <v>37.143</v>
      </c>
      <c r="CE77" s="33">
        <v>31.184</v>
      </c>
      <c r="CF77" s="33">
        <v>26.129</v>
      </c>
      <c r="CG77" s="33">
        <v>22.161</v>
      </c>
      <c r="CH77" s="33">
        <v>19.034</v>
      </c>
      <c r="CI77" s="33">
        <v>16.298</v>
      </c>
      <c r="CJ77" s="33">
        <v>14.039</v>
      </c>
      <c r="CK77" s="33">
        <v>11.914</v>
      </c>
      <c r="CL77" s="33">
        <v>9.708</v>
      </c>
      <c r="CM77" s="33">
        <v>7.555</v>
      </c>
      <c r="CN77" s="33">
        <v>5.773</v>
      </c>
      <c r="CO77" s="33">
        <v>4.267</v>
      </c>
      <c r="CP77" s="33">
        <v>3.051</v>
      </c>
      <c r="CQ77" s="33">
        <v>2.154</v>
      </c>
      <c r="CR77" s="33">
        <v>1.515</v>
      </c>
      <c r="CS77" s="33">
        <v>1.023</v>
      </c>
      <c r="CT77" s="33">
        <v>0.682</v>
      </c>
      <c r="CU77" s="33">
        <v>0.434</v>
      </c>
      <c r="CV77" s="33">
        <v>0.228</v>
      </c>
      <c r="CW77" s="33">
        <v>0.074</v>
      </c>
      <c r="CX77" s="33">
        <v>0.191</v>
      </c>
      <c r="CY77" s="12">
        <f t="shared" si="12"/>
        <v>56074.410999999986</v>
      </c>
      <c r="CZ77" s="12">
        <f t="shared" si="13"/>
        <v>27959.972</v>
      </c>
      <c r="DA77" s="12">
        <f t="shared" si="14"/>
        <v>1795.533</v>
      </c>
      <c r="DB77" s="14">
        <f t="shared" si="15"/>
        <v>49.86226605215703</v>
      </c>
      <c r="DC77" s="14">
        <f t="shared" si="16"/>
        <v>3.202054141950774</v>
      </c>
      <c r="DD77" s="14">
        <f t="shared" si="17"/>
        <v>46.93567980589219</v>
      </c>
    </row>
    <row r="78" spans="1:108" ht="13.5">
      <c r="A78" s="9">
        <v>2025</v>
      </c>
      <c r="B78" s="33">
        <v>1532.865</v>
      </c>
      <c r="C78" s="33">
        <v>1509.042</v>
      </c>
      <c r="D78" s="33">
        <v>1489.694</v>
      </c>
      <c r="E78" s="33">
        <v>1474.196</v>
      </c>
      <c r="F78" s="33">
        <v>1461.925</v>
      </c>
      <c r="G78" s="33">
        <v>1452.259</v>
      </c>
      <c r="H78" s="33">
        <v>1444.577</v>
      </c>
      <c r="I78" s="33">
        <v>1438.253</v>
      </c>
      <c r="J78" s="33">
        <v>1432.665</v>
      </c>
      <c r="K78" s="33">
        <v>1427.191</v>
      </c>
      <c r="L78" s="33">
        <v>1421.452</v>
      </c>
      <c r="M78" s="33">
        <v>1415.074</v>
      </c>
      <c r="N78" s="33">
        <v>1406.201</v>
      </c>
      <c r="O78" s="33">
        <v>1393.724</v>
      </c>
      <c r="P78" s="33">
        <v>1377.752</v>
      </c>
      <c r="Q78" s="33">
        <v>1360.43</v>
      </c>
      <c r="R78" s="33">
        <v>1342.419</v>
      </c>
      <c r="S78" s="33">
        <v>1316.655</v>
      </c>
      <c r="T78" s="33">
        <v>1280.181</v>
      </c>
      <c r="U78" s="33">
        <v>1236.485</v>
      </c>
      <c r="V78" s="33">
        <v>1192.437</v>
      </c>
      <c r="W78" s="33">
        <v>1147.166</v>
      </c>
      <c r="X78" s="33">
        <v>1102.752</v>
      </c>
      <c r="Y78" s="33">
        <v>1061.085</v>
      </c>
      <c r="Z78" s="33">
        <v>1021.606</v>
      </c>
      <c r="AA78" s="33">
        <v>982.097</v>
      </c>
      <c r="AB78" s="33">
        <v>943.286</v>
      </c>
      <c r="AC78" s="33">
        <v>907.008</v>
      </c>
      <c r="AD78" s="33">
        <v>874.055</v>
      </c>
      <c r="AE78" s="33">
        <v>844.295</v>
      </c>
      <c r="AF78" s="33">
        <v>815.477</v>
      </c>
      <c r="AG78" s="33">
        <v>786.465</v>
      </c>
      <c r="AH78" s="33">
        <v>765.471</v>
      </c>
      <c r="AI78" s="33">
        <v>755.843</v>
      </c>
      <c r="AJ78" s="33">
        <v>753.146</v>
      </c>
      <c r="AK78" s="33">
        <v>750.043</v>
      </c>
      <c r="AL78" s="33">
        <v>748.551</v>
      </c>
      <c r="AM78" s="33">
        <v>740.019</v>
      </c>
      <c r="AN78" s="33">
        <v>719.573</v>
      </c>
      <c r="AO78" s="33">
        <v>691.224</v>
      </c>
      <c r="AP78" s="33">
        <v>664.164</v>
      </c>
      <c r="AQ78" s="33">
        <v>636.938</v>
      </c>
      <c r="AR78" s="33">
        <v>608.914</v>
      </c>
      <c r="AS78" s="33">
        <v>580.82</v>
      </c>
      <c r="AT78" s="33">
        <v>552.699</v>
      </c>
      <c r="AU78" s="33">
        <v>523.974</v>
      </c>
      <c r="AV78" s="33">
        <v>494.899</v>
      </c>
      <c r="AW78" s="33">
        <v>466.934</v>
      </c>
      <c r="AX78" s="33">
        <v>440.791</v>
      </c>
      <c r="AY78" s="33">
        <v>416.19</v>
      </c>
      <c r="AZ78" s="33">
        <v>392.068</v>
      </c>
      <c r="BA78" s="33">
        <v>368.57</v>
      </c>
      <c r="BB78" s="33">
        <v>346.875</v>
      </c>
      <c r="BC78" s="33">
        <v>327.449</v>
      </c>
      <c r="BD78" s="33">
        <v>309.885</v>
      </c>
      <c r="BE78" s="33">
        <v>293.144</v>
      </c>
      <c r="BF78" s="33">
        <v>277.219</v>
      </c>
      <c r="BG78" s="33">
        <v>262.823</v>
      </c>
      <c r="BH78" s="33">
        <v>250.132</v>
      </c>
      <c r="BI78" s="33">
        <v>238.732</v>
      </c>
      <c r="BJ78" s="33">
        <v>228.022</v>
      </c>
      <c r="BK78" s="33">
        <v>218.102</v>
      </c>
      <c r="BL78" s="33">
        <v>208.109</v>
      </c>
      <c r="BM78" s="33">
        <v>197.538</v>
      </c>
      <c r="BN78" s="33">
        <v>186.704</v>
      </c>
      <c r="BO78" s="33">
        <v>176.374</v>
      </c>
      <c r="BP78" s="33">
        <v>166.349</v>
      </c>
      <c r="BQ78" s="33">
        <v>156.582</v>
      </c>
      <c r="BR78" s="33">
        <v>147.117</v>
      </c>
      <c r="BS78" s="33">
        <v>137.857</v>
      </c>
      <c r="BT78" s="33">
        <v>128.781</v>
      </c>
      <c r="BU78" s="33">
        <v>120.027</v>
      </c>
      <c r="BV78" s="33">
        <v>110.828</v>
      </c>
      <c r="BW78" s="33">
        <v>100.843</v>
      </c>
      <c r="BX78" s="33">
        <v>90.483</v>
      </c>
      <c r="BY78" s="33">
        <v>80.545</v>
      </c>
      <c r="BZ78" s="33">
        <v>70.922</v>
      </c>
      <c r="CA78" s="33">
        <v>61.907</v>
      </c>
      <c r="CB78" s="33">
        <v>53.748</v>
      </c>
      <c r="CC78" s="33">
        <v>46.353</v>
      </c>
      <c r="CD78" s="33">
        <v>39.299</v>
      </c>
      <c r="CE78" s="33">
        <v>32.567</v>
      </c>
      <c r="CF78" s="33">
        <v>26.915</v>
      </c>
      <c r="CG78" s="33">
        <v>22.643</v>
      </c>
      <c r="CH78" s="33">
        <v>19.407</v>
      </c>
      <c r="CI78" s="33">
        <v>16.546</v>
      </c>
      <c r="CJ78" s="33">
        <v>14.173</v>
      </c>
      <c r="CK78" s="33">
        <v>11.98</v>
      </c>
      <c r="CL78" s="33">
        <v>9.741</v>
      </c>
      <c r="CM78" s="33">
        <v>7.582</v>
      </c>
      <c r="CN78" s="33">
        <v>5.826</v>
      </c>
      <c r="CO78" s="33">
        <v>4.375</v>
      </c>
      <c r="CP78" s="33">
        <v>3.197</v>
      </c>
      <c r="CQ78" s="33">
        <v>2.285</v>
      </c>
      <c r="CR78" s="33">
        <v>1.598</v>
      </c>
      <c r="CS78" s="33">
        <v>1.078</v>
      </c>
      <c r="CT78" s="33">
        <v>0.715</v>
      </c>
      <c r="CU78" s="33">
        <v>0.451</v>
      </c>
      <c r="CV78" s="33">
        <v>0.237</v>
      </c>
      <c r="CW78" s="33">
        <v>0.082</v>
      </c>
      <c r="CX78" s="33">
        <v>0.199</v>
      </c>
      <c r="CY78" s="12">
        <f t="shared" si="12"/>
        <v>57175.94600000001</v>
      </c>
      <c r="CZ78" s="12">
        <f t="shared" si="13"/>
        <v>28213.04</v>
      </c>
      <c r="DA78" s="12">
        <f t="shared" si="14"/>
        <v>1869.6120000000003</v>
      </c>
      <c r="DB78" s="14">
        <f t="shared" si="15"/>
        <v>49.34424696707247</v>
      </c>
      <c r="DC78" s="14">
        <f t="shared" si="16"/>
        <v>3.269927532112892</v>
      </c>
      <c r="DD78" s="14">
        <f t="shared" si="17"/>
        <v>47.38582550081463</v>
      </c>
    </row>
    <row r="79" spans="1:108" ht="13.5">
      <c r="A79" s="9">
        <v>2026</v>
      </c>
      <c r="B79" s="33">
        <v>1544.274</v>
      </c>
      <c r="C79" s="33">
        <v>1518.854</v>
      </c>
      <c r="D79" s="33">
        <v>1497.996</v>
      </c>
      <c r="E79" s="33">
        <v>1481.114</v>
      </c>
      <c r="F79" s="33">
        <v>1467.63</v>
      </c>
      <c r="G79" s="33">
        <v>1456.962</v>
      </c>
      <c r="H79" s="33">
        <v>1448.53</v>
      </c>
      <c r="I79" s="33">
        <v>1441.749</v>
      </c>
      <c r="J79" s="33">
        <v>1436.043</v>
      </c>
      <c r="K79" s="33">
        <v>1430.826</v>
      </c>
      <c r="L79" s="33">
        <v>1425.587</v>
      </c>
      <c r="M79" s="33">
        <v>1419.808</v>
      </c>
      <c r="N79" s="33">
        <v>1412.577</v>
      </c>
      <c r="O79" s="33">
        <v>1403.175</v>
      </c>
      <c r="P79" s="33">
        <v>1391.224</v>
      </c>
      <c r="Q79" s="33">
        <v>1377.815</v>
      </c>
      <c r="R79" s="33">
        <v>1363.634</v>
      </c>
      <c r="S79" s="33">
        <v>1341.752</v>
      </c>
      <c r="T79" s="33">
        <v>1309.12</v>
      </c>
      <c r="U79" s="33">
        <v>1269.029</v>
      </c>
      <c r="V79" s="33">
        <v>1228.361</v>
      </c>
      <c r="W79" s="33">
        <v>1186.378</v>
      </c>
      <c r="X79" s="33">
        <v>1143.673</v>
      </c>
      <c r="Y79" s="33">
        <v>1101.44</v>
      </c>
      <c r="Z79" s="33">
        <v>1059.775</v>
      </c>
      <c r="AA79" s="33">
        <v>1017.973</v>
      </c>
      <c r="AB79" s="33">
        <v>976.658</v>
      </c>
      <c r="AC79" s="33">
        <v>937.248</v>
      </c>
      <c r="AD79" s="33">
        <v>900.537</v>
      </c>
      <c r="AE79" s="33">
        <v>866.669</v>
      </c>
      <c r="AF79" s="33">
        <v>833.741</v>
      </c>
      <c r="AG79" s="33">
        <v>800.656</v>
      </c>
      <c r="AH79" s="33">
        <v>776.128</v>
      </c>
      <c r="AI79" s="33">
        <v>763.836</v>
      </c>
      <c r="AJ79" s="33">
        <v>759.27</v>
      </c>
      <c r="AK79" s="33">
        <v>754.393</v>
      </c>
      <c r="AL79" s="33">
        <v>750.991</v>
      </c>
      <c r="AM79" s="33">
        <v>742.549</v>
      </c>
      <c r="AN79" s="33">
        <v>725.07</v>
      </c>
      <c r="AO79" s="33">
        <v>701.467</v>
      </c>
      <c r="AP79" s="33">
        <v>679.047</v>
      </c>
      <c r="AQ79" s="33">
        <v>656.826</v>
      </c>
      <c r="AR79" s="33">
        <v>632.326</v>
      </c>
      <c r="AS79" s="33">
        <v>605.197</v>
      </c>
      <c r="AT79" s="33">
        <v>576.334</v>
      </c>
      <c r="AU79" s="33">
        <v>547.129</v>
      </c>
      <c r="AV79" s="33">
        <v>517.481</v>
      </c>
      <c r="AW79" s="33">
        <v>488.771</v>
      </c>
      <c r="AX79" s="33">
        <v>461.885</v>
      </c>
      <c r="AY79" s="33">
        <v>436.482</v>
      </c>
      <c r="AZ79" s="33">
        <v>411.306</v>
      </c>
      <c r="BA79" s="33">
        <v>386.579</v>
      </c>
      <c r="BB79" s="33">
        <v>363.575</v>
      </c>
      <c r="BC79" s="33">
        <v>342.794</v>
      </c>
      <c r="BD79" s="33">
        <v>323.861</v>
      </c>
      <c r="BE79" s="33">
        <v>305.722</v>
      </c>
      <c r="BF79" s="33">
        <v>288.38</v>
      </c>
      <c r="BG79" s="33">
        <v>272.728</v>
      </c>
      <c r="BH79" s="33">
        <v>259.048</v>
      </c>
      <c r="BI79" s="33">
        <v>246.859</v>
      </c>
      <c r="BJ79" s="33">
        <v>235.384</v>
      </c>
      <c r="BK79" s="33">
        <v>224.741</v>
      </c>
      <c r="BL79" s="33">
        <v>214.184</v>
      </c>
      <c r="BM79" s="33">
        <v>203.249</v>
      </c>
      <c r="BN79" s="33">
        <v>192.193</v>
      </c>
      <c r="BO79" s="33">
        <v>181.696</v>
      </c>
      <c r="BP79" s="33">
        <v>171.571</v>
      </c>
      <c r="BQ79" s="33">
        <v>161.699</v>
      </c>
      <c r="BR79" s="33">
        <v>152.071</v>
      </c>
      <c r="BS79" s="33">
        <v>142.622</v>
      </c>
      <c r="BT79" s="33">
        <v>133.388</v>
      </c>
      <c r="BU79" s="33">
        <v>124.474</v>
      </c>
      <c r="BV79" s="33">
        <v>115.175</v>
      </c>
      <c r="BW79" s="33">
        <v>105.189</v>
      </c>
      <c r="BX79" s="33">
        <v>94.871</v>
      </c>
      <c r="BY79" s="33">
        <v>84.957</v>
      </c>
      <c r="BZ79" s="33">
        <v>75.381</v>
      </c>
      <c r="CA79" s="33">
        <v>66.217</v>
      </c>
      <c r="CB79" s="33">
        <v>57.598</v>
      </c>
      <c r="CC79" s="33">
        <v>49.549</v>
      </c>
      <c r="CD79" s="33">
        <v>41.875</v>
      </c>
      <c r="CE79" s="33">
        <v>34.515</v>
      </c>
      <c r="CF79" s="33">
        <v>28.317</v>
      </c>
      <c r="CG79" s="33">
        <v>23.656</v>
      </c>
      <c r="CH79" s="33">
        <v>20.144</v>
      </c>
      <c r="CI79" s="33">
        <v>16.996</v>
      </c>
      <c r="CJ79" s="33">
        <v>14.332</v>
      </c>
      <c r="CK79" s="33">
        <v>11.95</v>
      </c>
      <c r="CL79" s="33">
        <v>9.656</v>
      </c>
      <c r="CM79" s="33">
        <v>7.53</v>
      </c>
      <c r="CN79" s="33">
        <v>5.824</v>
      </c>
      <c r="CO79" s="33">
        <v>4.46</v>
      </c>
      <c r="CP79" s="33">
        <v>3.333</v>
      </c>
      <c r="CQ79" s="33">
        <v>2.412</v>
      </c>
      <c r="CR79" s="33">
        <v>1.675</v>
      </c>
      <c r="CS79" s="33">
        <v>1.128</v>
      </c>
      <c r="CT79" s="33">
        <v>0.75</v>
      </c>
      <c r="CU79" s="33">
        <v>0.471</v>
      </c>
      <c r="CV79" s="33">
        <v>0.251</v>
      </c>
      <c r="CW79" s="33">
        <v>0.093</v>
      </c>
      <c r="CX79" s="33">
        <v>0.208</v>
      </c>
      <c r="CY79" s="12">
        <f t="shared" si="12"/>
        <v>58282.62700000001</v>
      </c>
      <c r="CZ79" s="12">
        <f t="shared" si="13"/>
        <v>28437.698999999993</v>
      </c>
      <c r="DA79" s="12">
        <f t="shared" si="14"/>
        <v>1946.0340000000008</v>
      </c>
      <c r="DB79" s="14">
        <f t="shared" si="15"/>
        <v>48.79275431424872</v>
      </c>
      <c r="DC79" s="14">
        <f t="shared" si="16"/>
        <v>3.3389606820571087</v>
      </c>
      <c r="DD79" s="14">
        <f t="shared" si="17"/>
        <v>47.868285003694176</v>
      </c>
    </row>
    <row r="80" spans="1:108" ht="13.5">
      <c r="A80" s="9">
        <v>2027</v>
      </c>
      <c r="B80" s="33">
        <v>1556.886</v>
      </c>
      <c r="C80" s="33">
        <v>1530.103</v>
      </c>
      <c r="D80" s="33">
        <v>1507.848</v>
      </c>
      <c r="E80" s="33">
        <v>1489.587</v>
      </c>
      <c r="F80" s="33">
        <v>1474.79</v>
      </c>
      <c r="G80" s="33">
        <v>1462.928</v>
      </c>
      <c r="H80" s="33">
        <v>1453.468</v>
      </c>
      <c r="I80" s="33">
        <v>1445.878</v>
      </c>
      <c r="J80" s="33">
        <v>1439.631</v>
      </c>
      <c r="K80" s="33">
        <v>1434.191</v>
      </c>
      <c r="L80" s="33">
        <v>1428.989</v>
      </c>
      <c r="M80" s="33">
        <v>1423.445</v>
      </c>
      <c r="N80" s="33">
        <v>1417.248</v>
      </c>
      <c r="O80" s="33">
        <v>1409.952</v>
      </c>
      <c r="P80" s="33">
        <v>1400.893</v>
      </c>
      <c r="Q80" s="33">
        <v>1390.353</v>
      </c>
      <c r="R80" s="33">
        <v>1378.86</v>
      </c>
      <c r="S80" s="33">
        <v>1360.564</v>
      </c>
      <c r="T80" s="33">
        <v>1332.764</v>
      </c>
      <c r="U80" s="33">
        <v>1298.078</v>
      </c>
      <c r="V80" s="33">
        <v>1262.523</v>
      </c>
      <c r="W80" s="33">
        <v>1225.732</v>
      </c>
      <c r="X80" s="33">
        <v>1186.097</v>
      </c>
      <c r="Y80" s="33">
        <v>1143.697</v>
      </c>
      <c r="Z80" s="33">
        <v>1099.638</v>
      </c>
      <c r="AA80" s="33">
        <v>1055.409</v>
      </c>
      <c r="AB80" s="33">
        <v>1011.248</v>
      </c>
      <c r="AC80" s="33">
        <v>968.885</v>
      </c>
      <c r="AD80" s="33">
        <v>929.513</v>
      </c>
      <c r="AE80" s="33">
        <v>893.085</v>
      </c>
      <c r="AF80" s="33">
        <v>857.428</v>
      </c>
      <c r="AG80" s="33">
        <v>821.855</v>
      </c>
      <c r="AH80" s="33">
        <v>793.989</v>
      </c>
      <c r="AI80" s="33">
        <v>777.052</v>
      </c>
      <c r="AJ80" s="33">
        <v>767.336</v>
      </c>
      <c r="AK80" s="33">
        <v>757.625</v>
      </c>
      <c r="AL80" s="33">
        <v>749.019</v>
      </c>
      <c r="AM80" s="33">
        <v>738.728</v>
      </c>
      <c r="AN80" s="33">
        <v>724.526</v>
      </c>
      <c r="AO80" s="33">
        <v>707.415</v>
      </c>
      <c r="AP80" s="33">
        <v>691.128</v>
      </c>
      <c r="AQ80" s="33">
        <v>675.513</v>
      </c>
      <c r="AR80" s="33">
        <v>655.717</v>
      </c>
      <c r="AS80" s="33">
        <v>629.882</v>
      </c>
      <c r="AT80" s="33">
        <v>600.072</v>
      </c>
      <c r="AU80" s="33">
        <v>570.385</v>
      </c>
      <c r="AV80" s="33">
        <v>540.219</v>
      </c>
      <c r="AW80" s="33">
        <v>510.856</v>
      </c>
      <c r="AX80" s="33">
        <v>483.421</v>
      </c>
      <c r="AY80" s="33">
        <v>457.467</v>
      </c>
      <c r="AZ80" s="33">
        <v>431.427</v>
      </c>
      <c r="BA80" s="33">
        <v>405.62</v>
      </c>
      <c r="BB80" s="33">
        <v>381.415</v>
      </c>
      <c r="BC80" s="33">
        <v>359.348</v>
      </c>
      <c r="BD80" s="33">
        <v>339.067</v>
      </c>
      <c r="BE80" s="33">
        <v>319.544</v>
      </c>
      <c r="BF80" s="33">
        <v>300.796</v>
      </c>
      <c r="BG80" s="33">
        <v>283.821</v>
      </c>
      <c r="BH80" s="33">
        <v>268.957</v>
      </c>
      <c r="BI80" s="33">
        <v>255.715</v>
      </c>
      <c r="BJ80" s="33">
        <v>243.21</v>
      </c>
      <c r="BK80" s="33">
        <v>231.545</v>
      </c>
      <c r="BL80" s="33">
        <v>220.244</v>
      </c>
      <c r="BM80" s="33">
        <v>208.96</v>
      </c>
      <c r="BN80" s="33">
        <v>197.821</v>
      </c>
      <c r="BO80" s="33">
        <v>187.271</v>
      </c>
      <c r="BP80" s="33">
        <v>177.192</v>
      </c>
      <c r="BQ80" s="33">
        <v>167.251</v>
      </c>
      <c r="BR80" s="33">
        <v>157.326</v>
      </c>
      <c r="BS80" s="33">
        <v>147.45</v>
      </c>
      <c r="BT80" s="33">
        <v>137.851</v>
      </c>
      <c r="BU80" s="33">
        <v>128.56</v>
      </c>
      <c r="BV80" s="33">
        <v>119.051</v>
      </c>
      <c r="BW80" s="33">
        <v>109.102</v>
      </c>
      <c r="BX80" s="33">
        <v>98.967</v>
      </c>
      <c r="BY80" s="33">
        <v>89.198</v>
      </c>
      <c r="BZ80" s="33">
        <v>79.794</v>
      </c>
      <c r="CA80" s="33">
        <v>70.599</v>
      </c>
      <c r="CB80" s="33">
        <v>61.631</v>
      </c>
      <c r="CC80" s="33">
        <v>53.029</v>
      </c>
      <c r="CD80" s="33">
        <v>44.839</v>
      </c>
      <c r="CE80" s="33">
        <v>36.968</v>
      </c>
      <c r="CF80" s="33">
        <v>30.271</v>
      </c>
      <c r="CG80" s="33">
        <v>25.146</v>
      </c>
      <c r="CH80" s="33">
        <v>21.21</v>
      </c>
      <c r="CI80" s="33">
        <v>17.634</v>
      </c>
      <c r="CJ80" s="33">
        <v>14.531</v>
      </c>
      <c r="CK80" s="33">
        <v>11.854</v>
      </c>
      <c r="CL80" s="33">
        <v>9.48</v>
      </c>
      <c r="CM80" s="33">
        <v>7.422</v>
      </c>
      <c r="CN80" s="33">
        <v>5.785</v>
      </c>
      <c r="CO80" s="33">
        <v>4.521</v>
      </c>
      <c r="CP80" s="33">
        <v>3.465</v>
      </c>
      <c r="CQ80" s="33">
        <v>2.534</v>
      </c>
      <c r="CR80" s="33">
        <v>1.743</v>
      </c>
      <c r="CS80" s="33">
        <v>1.172</v>
      </c>
      <c r="CT80" s="33">
        <v>0.783</v>
      </c>
      <c r="CU80" s="33">
        <v>0.497</v>
      </c>
      <c r="CV80" s="33">
        <v>0.272</v>
      </c>
      <c r="CW80" s="33">
        <v>0.105</v>
      </c>
      <c r="CX80" s="33">
        <v>0.219</v>
      </c>
      <c r="CY80" s="12">
        <f t="shared" si="12"/>
        <v>59394.12900000002</v>
      </c>
      <c r="CZ80" s="12">
        <f t="shared" si="13"/>
        <v>28636.456000000002</v>
      </c>
      <c r="DA80" s="12">
        <f t="shared" si="14"/>
        <v>2024.7230000000004</v>
      </c>
      <c r="DB80" s="14">
        <f t="shared" si="15"/>
        <v>48.21428730775729</v>
      </c>
      <c r="DC80" s="14">
        <f t="shared" si="16"/>
        <v>3.4089615153713253</v>
      </c>
      <c r="DD80" s="14">
        <f t="shared" si="17"/>
        <v>48.37675117687139</v>
      </c>
    </row>
    <row r="81" spans="1:108" ht="13.5">
      <c r="A81" s="9">
        <v>2028</v>
      </c>
      <c r="B81" s="33">
        <v>1570.161</v>
      </c>
      <c r="C81" s="33">
        <v>1542.394</v>
      </c>
      <c r="D81" s="33">
        <v>1518.993</v>
      </c>
      <c r="E81" s="33">
        <v>1499.489</v>
      </c>
      <c r="F81" s="33">
        <v>1483.404</v>
      </c>
      <c r="G81" s="33">
        <v>1470.272</v>
      </c>
      <c r="H81" s="33">
        <v>1459.615</v>
      </c>
      <c r="I81" s="33">
        <v>1450.964</v>
      </c>
      <c r="J81" s="33">
        <v>1443.843</v>
      </c>
      <c r="K81" s="33">
        <v>1437.783</v>
      </c>
      <c r="L81" s="33">
        <v>1432.209</v>
      </c>
      <c r="M81" s="33">
        <v>1426.543</v>
      </c>
      <c r="N81" s="33">
        <v>1420.826</v>
      </c>
      <c r="O81" s="33">
        <v>1414.785</v>
      </c>
      <c r="P81" s="33">
        <v>1407.641</v>
      </c>
      <c r="Q81" s="33">
        <v>1399.063</v>
      </c>
      <c r="R81" s="33">
        <v>1389.315</v>
      </c>
      <c r="S81" s="33">
        <v>1374.208</v>
      </c>
      <c r="T81" s="33">
        <v>1351.68</v>
      </c>
      <c r="U81" s="33">
        <v>1323.387</v>
      </c>
      <c r="V81" s="33">
        <v>1293.913</v>
      </c>
      <c r="W81" s="33">
        <v>1263.372</v>
      </c>
      <c r="X81" s="33">
        <v>1227.735</v>
      </c>
      <c r="Y81" s="33">
        <v>1185.787</v>
      </c>
      <c r="Z81" s="33">
        <v>1139.774</v>
      </c>
      <c r="AA81" s="33">
        <v>1093.579</v>
      </c>
      <c r="AB81" s="33">
        <v>1046.937</v>
      </c>
      <c r="AC81" s="33">
        <v>1002.191</v>
      </c>
      <c r="AD81" s="33">
        <v>961.071</v>
      </c>
      <c r="AE81" s="33">
        <v>923.135</v>
      </c>
      <c r="AF81" s="33">
        <v>885.696</v>
      </c>
      <c r="AG81" s="33">
        <v>848.673</v>
      </c>
      <c r="AH81" s="33">
        <v>817.638</v>
      </c>
      <c r="AI81" s="33">
        <v>794.897</v>
      </c>
      <c r="AJ81" s="33">
        <v>778.055</v>
      </c>
      <c r="AK81" s="33">
        <v>761.647</v>
      </c>
      <c r="AL81" s="33">
        <v>745.861</v>
      </c>
      <c r="AM81" s="33">
        <v>732.326</v>
      </c>
      <c r="AN81" s="33">
        <v>721.014</v>
      </c>
      <c r="AO81" s="33">
        <v>710.683</v>
      </c>
      <c r="AP81" s="33">
        <v>700.697</v>
      </c>
      <c r="AQ81" s="33">
        <v>691.866</v>
      </c>
      <c r="AR81" s="33">
        <v>677.055</v>
      </c>
      <c r="AS81" s="33">
        <v>652.863</v>
      </c>
      <c r="AT81" s="33">
        <v>622.502</v>
      </c>
      <c r="AU81" s="33">
        <v>592.808</v>
      </c>
      <c r="AV81" s="33">
        <v>562.664</v>
      </c>
      <c r="AW81" s="33">
        <v>533.099</v>
      </c>
      <c r="AX81" s="33">
        <v>505.388</v>
      </c>
      <c r="AY81" s="33">
        <v>479.035</v>
      </c>
      <c r="AZ81" s="33">
        <v>452.296</v>
      </c>
      <c r="BA81" s="33">
        <v>425.563</v>
      </c>
      <c r="BB81" s="33">
        <v>400.284</v>
      </c>
      <c r="BC81" s="33">
        <v>377.022</v>
      </c>
      <c r="BD81" s="33">
        <v>355.463</v>
      </c>
      <c r="BE81" s="33">
        <v>334.598</v>
      </c>
      <c r="BF81" s="33">
        <v>314.468</v>
      </c>
      <c r="BG81" s="33">
        <v>296.128</v>
      </c>
      <c r="BH81" s="33">
        <v>279.946</v>
      </c>
      <c r="BI81" s="33">
        <v>265.457</v>
      </c>
      <c r="BJ81" s="33">
        <v>251.722</v>
      </c>
      <c r="BK81" s="33">
        <v>238.809</v>
      </c>
      <c r="BL81" s="33">
        <v>226.605</v>
      </c>
      <c r="BM81" s="33">
        <v>214.923</v>
      </c>
      <c r="BN81" s="33">
        <v>203.718</v>
      </c>
      <c r="BO81" s="33">
        <v>193.128</v>
      </c>
      <c r="BP81" s="33">
        <v>183.109</v>
      </c>
      <c r="BQ81" s="33">
        <v>173.081</v>
      </c>
      <c r="BR81" s="33">
        <v>162.763</v>
      </c>
      <c r="BS81" s="33">
        <v>152.32</v>
      </c>
      <c r="BT81" s="33">
        <v>142.241</v>
      </c>
      <c r="BU81" s="33">
        <v>132.469</v>
      </c>
      <c r="BV81" s="33">
        <v>122.677</v>
      </c>
      <c r="BW81" s="33">
        <v>112.767</v>
      </c>
      <c r="BX81" s="33">
        <v>102.862</v>
      </c>
      <c r="BY81" s="33">
        <v>93.282</v>
      </c>
      <c r="BZ81" s="33">
        <v>84.083</v>
      </c>
      <c r="CA81" s="33">
        <v>74.923</v>
      </c>
      <c r="CB81" s="33">
        <v>65.701</v>
      </c>
      <c r="CC81" s="33">
        <v>56.65</v>
      </c>
      <c r="CD81" s="33">
        <v>48.053</v>
      </c>
      <c r="CE81" s="33">
        <v>39.793</v>
      </c>
      <c r="CF81" s="33">
        <v>32.651</v>
      </c>
      <c r="CG81" s="33">
        <v>27.027</v>
      </c>
      <c r="CH81" s="33">
        <v>22.572</v>
      </c>
      <c r="CI81" s="33">
        <v>18.478</v>
      </c>
      <c r="CJ81" s="33">
        <v>14.833</v>
      </c>
      <c r="CK81" s="33">
        <v>11.789</v>
      </c>
      <c r="CL81" s="33">
        <v>9.309</v>
      </c>
      <c r="CM81" s="33">
        <v>7.317</v>
      </c>
      <c r="CN81" s="33">
        <v>5.743</v>
      </c>
      <c r="CO81" s="33">
        <v>4.571</v>
      </c>
      <c r="CP81" s="33">
        <v>3.58</v>
      </c>
      <c r="CQ81" s="33">
        <v>2.64</v>
      </c>
      <c r="CR81" s="33">
        <v>1.796</v>
      </c>
      <c r="CS81" s="33">
        <v>1.206</v>
      </c>
      <c r="CT81" s="33">
        <v>0.815</v>
      </c>
      <c r="CU81" s="33">
        <v>0.528</v>
      </c>
      <c r="CV81" s="33">
        <v>0.295</v>
      </c>
      <c r="CW81" s="33">
        <v>0.121</v>
      </c>
      <c r="CX81" s="33">
        <v>0.23</v>
      </c>
      <c r="CY81" s="12">
        <f t="shared" si="12"/>
        <v>60510.94100000001</v>
      </c>
      <c r="CZ81" s="12">
        <f t="shared" si="13"/>
        <v>28816.574999999997</v>
      </c>
      <c r="DA81" s="12">
        <f t="shared" si="14"/>
        <v>2105.4030000000002</v>
      </c>
      <c r="DB81" s="14">
        <f t="shared" si="15"/>
        <v>47.62209035883278</v>
      </c>
      <c r="DC81" s="14">
        <f t="shared" si="16"/>
        <v>3.479375738017361</v>
      </c>
      <c r="DD81" s="14">
        <f t="shared" si="17"/>
        <v>48.89853390314986</v>
      </c>
    </row>
    <row r="82" spans="1:108" ht="13.5">
      <c r="A82" s="9">
        <v>2029</v>
      </c>
      <c r="B82" s="33">
        <v>1583.346</v>
      </c>
      <c r="C82" s="33">
        <v>1555.162</v>
      </c>
      <c r="D82" s="33">
        <v>1531.045</v>
      </c>
      <c r="E82" s="33">
        <v>1510.588</v>
      </c>
      <c r="F82" s="33">
        <v>1493.389</v>
      </c>
      <c r="G82" s="33">
        <v>1479.043</v>
      </c>
      <c r="H82" s="33">
        <v>1467.145</v>
      </c>
      <c r="I82" s="33">
        <v>1457.292</v>
      </c>
      <c r="J82" s="33">
        <v>1449.077</v>
      </c>
      <c r="K82" s="33">
        <v>1442.098</v>
      </c>
      <c r="L82" s="33">
        <v>1435.804</v>
      </c>
      <c r="M82" s="33">
        <v>1429.655</v>
      </c>
      <c r="N82" s="33">
        <v>1423.95</v>
      </c>
      <c r="O82" s="33">
        <v>1418.567</v>
      </c>
      <c r="P82" s="33">
        <v>1412.679</v>
      </c>
      <c r="Q82" s="33">
        <v>1405.445</v>
      </c>
      <c r="R82" s="33">
        <v>1396.879</v>
      </c>
      <c r="S82" s="33">
        <v>1384.498</v>
      </c>
      <c r="T82" s="33">
        <v>1366.933</v>
      </c>
      <c r="U82" s="33">
        <v>1344.879</v>
      </c>
      <c r="V82" s="33">
        <v>1321.364</v>
      </c>
      <c r="W82" s="33">
        <v>1296.935</v>
      </c>
      <c r="X82" s="33">
        <v>1265.599</v>
      </c>
      <c r="Y82" s="33">
        <v>1225.045</v>
      </c>
      <c r="Z82" s="33">
        <v>1178.412</v>
      </c>
      <c r="AA82" s="33">
        <v>1131.548</v>
      </c>
      <c r="AB82" s="33">
        <v>1083.782</v>
      </c>
      <c r="AC82" s="33">
        <v>1037.716</v>
      </c>
      <c r="AD82" s="33">
        <v>995.405</v>
      </c>
      <c r="AE82" s="33">
        <v>956.165</v>
      </c>
      <c r="AF82" s="33">
        <v>917.145</v>
      </c>
      <c r="AG82" s="33">
        <v>878.792</v>
      </c>
      <c r="AH82" s="33">
        <v>844.638</v>
      </c>
      <c r="AI82" s="33">
        <v>816.123</v>
      </c>
      <c r="AJ82" s="33">
        <v>792.111</v>
      </c>
      <c r="AK82" s="33">
        <v>768.907</v>
      </c>
      <c r="AL82" s="33">
        <v>745.913</v>
      </c>
      <c r="AM82" s="33">
        <v>728.592</v>
      </c>
      <c r="AN82" s="33">
        <v>718.859</v>
      </c>
      <c r="AO82" s="33">
        <v>713.578</v>
      </c>
      <c r="AP82" s="33">
        <v>708.244</v>
      </c>
      <c r="AQ82" s="33">
        <v>704.424</v>
      </c>
      <c r="AR82" s="33">
        <v>693.655</v>
      </c>
      <c r="AS82" s="33">
        <v>671.478</v>
      </c>
      <c r="AT82" s="33">
        <v>641.792</v>
      </c>
      <c r="AU82" s="33">
        <v>613.2</v>
      </c>
      <c r="AV82" s="33">
        <v>584.288</v>
      </c>
      <c r="AW82" s="33">
        <v>555.442</v>
      </c>
      <c r="AX82" s="33">
        <v>527.82</v>
      </c>
      <c r="AY82" s="33">
        <v>501.072</v>
      </c>
      <c r="AZ82" s="33">
        <v>473.76</v>
      </c>
      <c r="BA82" s="33">
        <v>446.255</v>
      </c>
      <c r="BB82" s="33">
        <v>420.028</v>
      </c>
      <c r="BC82" s="33">
        <v>395.701</v>
      </c>
      <c r="BD82" s="33">
        <v>372.973</v>
      </c>
      <c r="BE82" s="33">
        <v>350.83</v>
      </c>
      <c r="BF82" s="33">
        <v>329.356</v>
      </c>
      <c r="BG82" s="33">
        <v>309.64</v>
      </c>
      <c r="BH82" s="33">
        <v>292.087</v>
      </c>
      <c r="BI82" s="33">
        <v>276.263</v>
      </c>
      <c r="BJ82" s="33">
        <v>261.2</v>
      </c>
      <c r="BK82" s="33">
        <v>246.925</v>
      </c>
      <c r="BL82" s="33">
        <v>233.692</v>
      </c>
      <c r="BM82" s="33">
        <v>221.471</v>
      </c>
      <c r="BN82" s="33">
        <v>210.056</v>
      </c>
      <c r="BO82" s="33">
        <v>199.272</v>
      </c>
      <c r="BP82" s="33">
        <v>189.158</v>
      </c>
      <c r="BQ82" s="33">
        <v>178.932</v>
      </c>
      <c r="BR82" s="33">
        <v>168.19</v>
      </c>
      <c r="BS82" s="33">
        <v>157.205</v>
      </c>
      <c r="BT82" s="33">
        <v>146.666</v>
      </c>
      <c r="BU82" s="33">
        <v>136.445</v>
      </c>
      <c r="BV82" s="33">
        <v>126.379</v>
      </c>
      <c r="BW82" s="33">
        <v>116.46</v>
      </c>
      <c r="BX82" s="33">
        <v>106.703</v>
      </c>
      <c r="BY82" s="33">
        <v>97.248</v>
      </c>
      <c r="BZ82" s="33">
        <v>88.187</v>
      </c>
      <c r="CA82" s="33">
        <v>79.042</v>
      </c>
      <c r="CB82" s="33">
        <v>69.627</v>
      </c>
      <c r="CC82" s="33">
        <v>60.236</v>
      </c>
      <c r="CD82" s="33">
        <v>51.331</v>
      </c>
      <c r="CE82" s="33">
        <v>42.786</v>
      </c>
      <c r="CF82" s="33">
        <v>35.272</v>
      </c>
      <c r="CG82" s="33">
        <v>29.16</v>
      </c>
      <c r="CH82" s="33">
        <v>24.159</v>
      </c>
      <c r="CI82" s="33">
        <v>19.526</v>
      </c>
      <c r="CJ82" s="33">
        <v>15.327</v>
      </c>
      <c r="CK82" s="33">
        <v>11.887</v>
      </c>
      <c r="CL82" s="33">
        <v>9.265</v>
      </c>
      <c r="CM82" s="33">
        <v>7.303</v>
      </c>
      <c r="CN82" s="33">
        <v>5.75</v>
      </c>
      <c r="CO82" s="33">
        <v>4.622</v>
      </c>
      <c r="CP82" s="33">
        <v>3.665</v>
      </c>
      <c r="CQ82" s="33">
        <v>2.709</v>
      </c>
      <c r="CR82" s="33">
        <v>1.826</v>
      </c>
      <c r="CS82" s="33">
        <v>1.225</v>
      </c>
      <c r="CT82" s="33">
        <v>0.845</v>
      </c>
      <c r="CU82" s="33">
        <v>0.56</v>
      </c>
      <c r="CV82" s="33">
        <v>0.323</v>
      </c>
      <c r="CW82" s="33">
        <v>0.138</v>
      </c>
      <c r="CX82" s="33">
        <v>0.242</v>
      </c>
      <c r="CY82" s="12">
        <f t="shared" si="12"/>
        <v>61633.42599999998</v>
      </c>
      <c r="CZ82" s="12">
        <f t="shared" si="13"/>
        <v>28987.474000000002</v>
      </c>
      <c r="DA82" s="12">
        <f t="shared" si="14"/>
        <v>2187.670999999999</v>
      </c>
      <c r="DB82" s="14">
        <f t="shared" si="15"/>
        <v>47.03206665811505</v>
      </c>
      <c r="DC82" s="14">
        <f t="shared" si="16"/>
        <v>3.5494879028791932</v>
      </c>
      <c r="DD82" s="14">
        <f t="shared" si="17"/>
        <v>49.41844543900576</v>
      </c>
    </row>
    <row r="83" spans="1:108" ht="13.5">
      <c r="A83" s="9">
        <v>2030</v>
      </c>
      <c r="B83" s="33">
        <v>1595.844</v>
      </c>
      <c r="C83" s="33">
        <v>1567.933</v>
      </c>
      <c r="D83" s="33">
        <v>1543.643</v>
      </c>
      <c r="E83" s="33">
        <v>1522.644</v>
      </c>
      <c r="F83" s="33">
        <v>1504.615</v>
      </c>
      <c r="G83" s="33">
        <v>1489.222</v>
      </c>
      <c r="H83" s="33">
        <v>1476.142</v>
      </c>
      <c r="I83" s="33">
        <v>1465.048</v>
      </c>
      <c r="J83" s="33">
        <v>1455.612</v>
      </c>
      <c r="K83" s="33">
        <v>1447.506</v>
      </c>
      <c r="L83" s="33">
        <v>1440.22</v>
      </c>
      <c r="M83" s="33">
        <v>1433.238</v>
      </c>
      <c r="N83" s="33">
        <v>1427.163</v>
      </c>
      <c r="O83" s="33">
        <v>1422.04</v>
      </c>
      <c r="P83" s="33">
        <v>1416.98</v>
      </c>
      <c r="Q83" s="33">
        <v>1410.705</v>
      </c>
      <c r="R83" s="33">
        <v>1403.032</v>
      </c>
      <c r="S83" s="33">
        <v>1392.876</v>
      </c>
      <c r="T83" s="33">
        <v>1379.412</v>
      </c>
      <c r="U83" s="33">
        <v>1362.59</v>
      </c>
      <c r="V83" s="33">
        <v>1344.114</v>
      </c>
      <c r="W83" s="33">
        <v>1324.772</v>
      </c>
      <c r="X83" s="33">
        <v>1297.557</v>
      </c>
      <c r="Y83" s="33">
        <v>1259.515</v>
      </c>
      <c r="Z83" s="33">
        <v>1214.181</v>
      </c>
      <c r="AA83" s="33">
        <v>1168.495</v>
      </c>
      <c r="AB83" s="33">
        <v>1121.609</v>
      </c>
      <c r="AC83" s="33">
        <v>1075.612</v>
      </c>
      <c r="AD83" s="33">
        <v>1032.418</v>
      </c>
      <c r="AE83" s="33">
        <v>991.5</v>
      </c>
      <c r="AF83" s="33">
        <v>950.606</v>
      </c>
      <c r="AG83" s="33">
        <v>910.418</v>
      </c>
      <c r="AH83" s="33">
        <v>873.155</v>
      </c>
      <c r="AI83" s="33">
        <v>839.774</v>
      </c>
      <c r="AJ83" s="33">
        <v>809.961</v>
      </c>
      <c r="AK83" s="33">
        <v>781.159</v>
      </c>
      <c r="AL83" s="33">
        <v>752.345</v>
      </c>
      <c r="AM83" s="33">
        <v>731.334</v>
      </c>
      <c r="AN83" s="33">
        <v>721.266</v>
      </c>
      <c r="AO83" s="33">
        <v>717.916</v>
      </c>
      <c r="AP83" s="33">
        <v>714.336</v>
      </c>
      <c r="AQ83" s="33">
        <v>712.413</v>
      </c>
      <c r="AR83" s="33">
        <v>703.873</v>
      </c>
      <c r="AS83" s="33">
        <v>684.05</v>
      </c>
      <c r="AT83" s="33">
        <v>656.746</v>
      </c>
      <c r="AU83" s="33">
        <v>630.737</v>
      </c>
      <c r="AV83" s="33">
        <v>604.628</v>
      </c>
      <c r="AW83" s="33">
        <v>577.699</v>
      </c>
      <c r="AX83" s="33">
        <v>550.588</v>
      </c>
      <c r="AY83" s="33">
        <v>523.373</v>
      </c>
      <c r="AZ83" s="33">
        <v>495.608</v>
      </c>
      <c r="BA83" s="33">
        <v>467.507</v>
      </c>
      <c r="BB83" s="33">
        <v>440.483</v>
      </c>
      <c r="BC83" s="33">
        <v>415.246</v>
      </c>
      <c r="BD83" s="33">
        <v>391.496</v>
      </c>
      <c r="BE83" s="33">
        <v>368.167</v>
      </c>
      <c r="BF83" s="33">
        <v>345.392</v>
      </c>
      <c r="BG83" s="33">
        <v>324.327</v>
      </c>
      <c r="BH83" s="33">
        <v>305.419</v>
      </c>
      <c r="BI83" s="33">
        <v>288.258</v>
      </c>
      <c r="BJ83" s="33">
        <v>271.842</v>
      </c>
      <c r="BK83" s="33">
        <v>256.188</v>
      </c>
      <c r="BL83" s="33">
        <v>241.829</v>
      </c>
      <c r="BM83" s="33">
        <v>228.865</v>
      </c>
      <c r="BN83" s="33">
        <v>216.98</v>
      </c>
      <c r="BO83" s="33">
        <v>205.742</v>
      </c>
      <c r="BP83" s="33">
        <v>195.244</v>
      </c>
      <c r="BQ83" s="33">
        <v>184.648</v>
      </c>
      <c r="BR83" s="33">
        <v>173.496</v>
      </c>
      <c r="BS83" s="33">
        <v>162.098</v>
      </c>
      <c r="BT83" s="33">
        <v>151.212</v>
      </c>
      <c r="BU83" s="33">
        <v>140.68</v>
      </c>
      <c r="BV83" s="33">
        <v>130.394</v>
      </c>
      <c r="BW83" s="33">
        <v>120.38</v>
      </c>
      <c r="BX83" s="33">
        <v>110.607</v>
      </c>
      <c r="BY83" s="33">
        <v>101.132</v>
      </c>
      <c r="BZ83" s="33">
        <v>92.07</v>
      </c>
      <c r="CA83" s="33">
        <v>82.866</v>
      </c>
      <c r="CB83" s="33">
        <v>73.285</v>
      </c>
      <c r="CC83" s="33">
        <v>63.659</v>
      </c>
      <c r="CD83" s="33">
        <v>54.535</v>
      </c>
      <c r="CE83" s="33">
        <v>45.791</v>
      </c>
      <c r="CF83" s="33">
        <v>37.981</v>
      </c>
      <c r="CG83" s="33">
        <v>31.432</v>
      </c>
      <c r="CH83" s="33">
        <v>25.911</v>
      </c>
      <c r="CI83" s="33">
        <v>20.78</v>
      </c>
      <c r="CJ83" s="33">
        <v>16.066</v>
      </c>
      <c r="CK83" s="33">
        <v>12.239</v>
      </c>
      <c r="CL83" s="33">
        <v>9.441</v>
      </c>
      <c r="CM83" s="33">
        <v>7.439</v>
      </c>
      <c r="CN83" s="33">
        <v>5.842</v>
      </c>
      <c r="CO83" s="33">
        <v>4.686</v>
      </c>
      <c r="CP83" s="33">
        <v>3.714</v>
      </c>
      <c r="CQ83" s="33">
        <v>2.735</v>
      </c>
      <c r="CR83" s="33">
        <v>1.825</v>
      </c>
      <c r="CS83" s="33">
        <v>1.226</v>
      </c>
      <c r="CT83" s="33">
        <v>0.867</v>
      </c>
      <c r="CU83" s="33">
        <v>0.597</v>
      </c>
      <c r="CV83" s="33">
        <v>0.355</v>
      </c>
      <c r="CW83" s="33">
        <v>0.154</v>
      </c>
      <c r="CX83" s="33">
        <v>0.255</v>
      </c>
      <c r="CY83" s="12">
        <f t="shared" si="12"/>
        <v>62761.606</v>
      </c>
      <c r="CZ83" s="12">
        <f t="shared" si="13"/>
        <v>29156.465</v>
      </c>
      <c r="DA83" s="12">
        <f t="shared" si="14"/>
        <v>2271.384000000001</v>
      </c>
      <c r="DB83" s="14">
        <f t="shared" si="15"/>
        <v>46.455893751348555</v>
      </c>
      <c r="DC83" s="14">
        <f t="shared" si="16"/>
        <v>3.6190660895452567</v>
      </c>
      <c r="DD83" s="14">
        <f t="shared" si="17"/>
        <v>49.92504015910619</v>
      </c>
    </row>
    <row r="84" spans="1:108" ht="13.5">
      <c r="A84" s="9">
        <v>2031</v>
      </c>
      <c r="B84" s="33">
        <v>1607.48</v>
      </c>
      <c r="C84" s="33">
        <v>1580.567</v>
      </c>
      <c r="D84" s="33">
        <v>1556.689</v>
      </c>
      <c r="E84" s="33">
        <v>1535.605</v>
      </c>
      <c r="F84" s="33">
        <v>1517.073</v>
      </c>
      <c r="G84" s="33">
        <v>1500.85</v>
      </c>
      <c r="H84" s="33">
        <v>1486.699</v>
      </c>
      <c r="I84" s="33">
        <v>1474.374</v>
      </c>
      <c r="J84" s="33">
        <v>1463.635</v>
      </c>
      <c r="K84" s="33">
        <v>1454.243</v>
      </c>
      <c r="L84" s="33">
        <v>1445.717</v>
      </c>
      <c r="M84" s="33">
        <v>1437.579</v>
      </c>
      <c r="N84" s="33">
        <v>1430.773</v>
      </c>
      <c r="O84" s="33">
        <v>1425.524</v>
      </c>
      <c r="P84" s="33">
        <v>1420.886</v>
      </c>
      <c r="Q84" s="33">
        <v>1415.183</v>
      </c>
      <c r="R84" s="33">
        <v>1408.151</v>
      </c>
      <c r="S84" s="33">
        <v>1399.648</v>
      </c>
      <c r="T84" s="33">
        <v>1389.227</v>
      </c>
      <c r="U84" s="33">
        <v>1376.36</v>
      </c>
      <c r="V84" s="33">
        <v>1361.74</v>
      </c>
      <c r="W84" s="33">
        <v>1346.169</v>
      </c>
      <c r="X84" s="33">
        <v>1322.758</v>
      </c>
      <c r="Y84" s="33">
        <v>1288.441</v>
      </c>
      <c r="Z84" s="33">
        <v>1246.572</v>
      </c>
      <c r="AA84" s="33">
        <v>1204.135</v>
      </c>
      <c r="AB84" s="33">
        <v>1160.413</v>
      </c>
      <c r="AC84" s="33">
        <v>1116.014</v>
      </c>
      <c r="AD84" s="33">
        <v>1072.17</v>
      </c>
      <c r="AE84" s="33">
        <v>1029.002</v>
      </c>
      <c r="AF84" s="33">
        <v>985.759</v>
      </c>
      <c r="AG84" s="33">
        <v>943.011</v>
      </c>
      <c r="AH84" s="33">
        <v>902.62</v>
      </c>
      <c r="AI84" s="33">
        <v>865.581</v>
      </c>
      <c r="AJ84" s="33">
        <v>831.814</v>
      </c>
      <c r="AK84" s="33">
        <v>799.053</v>
      </c>
      <c r="AL84" s="33">
        <v>766.311</v>
      </c>
      <c r="AM84" s="33">
        <v>741.904</v>
      </c>
      <c r="AN84" s="33">
        <v>729.284</v>
      </c>
      <c r="AO84" s="33">
        <v>724.153</v>
      </c>
      <c r="AP84" s="33">
        <v>718.885</v>
      </c>
      <c r="AQ84" s="33">
        <v>715.149</v>
      </c>
      <c r="AR84" s="33">
        <v>706.698</v>
      </c>
      <c r="AS84" s="33">
        <v>689.69</v>
      </c>
      <c r="AT84" s="33">
        <v>666.888</v>
      </c>
      <c r="AU84" s="33">
        <v>645.281</v>
      </c>
      <c r="AV84" s="33">
        <v>623.926</v>
      </c>
      <c r="AW84" s="33">
        <v>600.331</v>
      </c>
      <c r="AX84" s="33">
        <v>574.102</v>
      </c>
      <c r="AY84" s="33">
        <v>546.136</v>
      </c>
      <c r="AZ84" s="33">
        <v>517.866</v>
      </c>
      <c r="BA84" s="33">
        <v>489.173</v>
      </c>
      <c r="BB84" s="33">
        <v>461.398</v>
      </c>
      <c r="BC84" s="33">
        <v>435.41</v>
      </c>
      <c r="BD84" s="33">
        <v>410.862</v>
      </c>
      <c r="BE84" s="33">
        <v>386.491</v>
      </c>
      <c r="BF84" s="33">
        <v>362.508</v>
      </c>
      <c r="BG84" s="33">
        <v>340.163</v>
      </c>
      <c r="BH84" s="33">
        <v>319.944</v>
      </c>
      <c r="BI84" s="33">
        <v>301.462</v>
      </c>
      <c r="BJ84" s="33">
        <v>283.698</v>
      </c>
      <c r="BK84" s="33">
        <v>266.673</v>
      </c>
      <c r="BL84" s="33">
        <v>251.106</v>
      </c>
      <c r="BM84" s="33">
        <v>237.185</v>
      </c>
      <c r="BN84" s="33">
        <v>224.535</v>
      </c>
      <c r="BO84" s="33">
        <v>212.555</v>
      </c>
      <c r="BP84" s="33">
        <v>201.351</v>
      </c>
      <c r="BQ84" s="33">
        <v>190.199</v>
      </c>
      <c r="BR84" s="33">
        <v>178.67</v>
      </c>
      <c r="BS84" s="33">
        <v>167.027</v>
      </c>
      <c r="BT84" s="33">
        <v>155.944</v>
      </c>
      <c r="BU84" s="33">
        <v>145.274</v>
      </c>
      <c r="BV84" s="33">
        <v>134.842</v>
      </c>
      <c r="BW84" s="33">
        <v>124.621</v>
      </c>
      <c r="BX84" s="33">
        <v>114.613</v>
      </c>
      <c r="BY84" s="33">
        <v>104.935</v>
      </c>
      <c r="BZ84" s="33">
        <v>95.679</v>
      </c>
      <c r="CA84" s="33">
        <v>86.306</v>
      </c>
      <c r="CB84" s="33">
        <v>76.595</v>
      </c>
      <c r="CC84" s="33">
        <v>66.856</v>
      </c>
      <c r="CD84" s="33">
        <v>57.613</v>
      </c>
      <c r="CE84" s="33">
        <v>48.778</v>
      </c>
      <c r="CF84" s="33">
        <v>40.762</v>
      </c>
      <c r="CG84" s="33">
        <v>33.836</v>
      </c>
      <c r="CH84" s="33">
        <v>27.837</v>
      </c>
      <c r="CI84" s="33">
        <v>22.249</v>
      </c>
      <c r="CJ84" s="33">
        <v>17.077</v>
      </c>
      <c r="CK84" s="33">
        <v>12.882</v>
      </c>
      <c r="CL84" s="33">
        <v>9.863</v>
      </c>
      <c r="CM84" s="33">
        <v>7.747</v>
      </c>
      <c r="CN84" s="33">
        <v>6.028</v>
      </c>
      <c r="CO84" s="33">
        <v>4.764</v>
      </c>
      <c r="CP84" s="33">
        <v>3.718</v>
      </c>
      <c r="CQ84" s="33">
        <v>2.706</v>
      </c>
      <c r="CR84" s="33">
        <v>1.794</v>
      </c>
      <c r="CS84" s="33">
        <v>1.207</v>
      </c>
      <c r="CT84" s="33">
        <v>0.884</v>
      </c>
      <c r="CU84" s="33">
        <v>0.637</v>
      </c>
      <c r="CV84" s="33">
        <v>0.391</v>
      </c>
      <c r="CW84" s="33">
        <v>0.171</v>
      </c>
      <c r="CX84" s="33">
        <v>0.269</v>
      </c>
      <c r="CY84" s="12">
        <f t="shared" si="12"/>
        <v>63895.40700000002</v>
      </c>
      <c r="CZ84" s="12">
        <f t="shared" si="13"/>
        <v>29326.263000000006</v>
      </c>
      <c r="DA84" s="12">
        <f t="shared" si="14"/>
        <v>2356.6799999999994</v>
      </c>
      <c r="DB84" s="14">
        <f t="shared" si="15"/>
        <v>45.89729430786785</v>
      </c>
      <c r="DC84" s="14">
        <f t="shared" si="16"/>
        <v>3.6883402276473465</v>
      </c>
      <c r="DD84" s="14">
        <f t="shared" si="17"/>
        <v>50.4143654644848</v>
      </c>
    </row>
    <row r="85" spans="1:108" ht="13.5">
      <c r="A85" s="9">
        <v>2032</v>
      </c>
      <c r="B85" s="33">
        <v>1618.229</v>
      </c>
      <c r="C85" s="33">
        <v>1592.964</v>
      </c>
      <c r="D85" s="33">
        <v>1570.04</v>
      </c>
      <c r="E85" s="33">
        <v>1549.305</v>
      </c>
      <c r="F85" s="33">
        <v>1530.609</v>
      </c>
      <c r="G85" s="33">
        <v>1513.796</v>
      </c>
      <c r="H85" s="33">
        <v>1498.717</v>
      </c>
      <c r="I85" s="33">
        <v>1485.221</v>
      </c>
      <c r="J85" s="33">
        <v>1473.153</v>
      </c>
      <c r="K85" s="33">
        <v>1462.363</v>
      </c>
      <c r="L85" s="33">
        <v>1452.417</v>
      </c>
      <c r="M85" s="33">
        <v>1442.881</v>
      </c>
      <c r="N85" s="33">
        <v>1435.012</v>
      </c>
      <c r="O85" s="33">
        <v>1429.221</v>
      </c>
      <c r="P85" s="33">
        <v>1424.511</v>
      </c>
      <c r="Q85" s="33">
        <v>1418.917</v>
      </c>
      <c r="R85" s="33">
        <v>1412.163</v>
      </c>
      <c r="S85" s="33">
        <v>1404.715</v>
      </c>
      <c r="T85" s="33">
        <v>1396.384</v>
      </c>
      <c r="U85" s="33">
        <v>1386.367</v>
      </c>
      <c r="V85" s="33">
        <v>1374.578</v>
      </c>
      <c r="W85" s="33">
        <v>1361.664</v>
      </c>
      <c r="X85" s="33">
        <v>1341.77</v>
      </c>
      <c r="Y85" s="33">
        <v>1312.168</v>
      </c>
      <c r="Z85" s="33">
        <v>1275.553</v>
      </c>
      <c r="AA85" s="33">
        <v>1238.089</v>
      </c>
      <c r="AB85" s="33">
        <v>1199.415</v>
      </c>
      <c r="AC85" s="33">
        <v>1157.965</v>
      </c>
      <c r="AD85" s="33">
        <v>1113.853</v>
      </c>
      <c r="AE85" s="33">
        <v>1068.222</v>
      </c>
      <c r="AF85" s="33">
        <v>1022.485</v>
      </c>
      <c r="AG85" s="33">
        <v>976.836</v>
      </c>
      <c r="AH85" s="33">
        <v>933.477</v>
      </c>
      <c r="AI85" s="33">
        <v>893.809</v>
      </c>
      <c r="AJ85" s="33">
        <v>857.561</v>
      </c>
      <c r="AK85" s="33">
        <v>822.141</v>
      </c>
      <c r="AL85" s="33">
        <v>786.972</v>
      </c>
      <c r="AM85" s="33">
        <v>759.344</v>
      </c>
      <c r="AN85" s="33">
        <v>742.278</v>
      </c>
      <c r="AO85" s="33">
        <v>732.237</v>
      </c>
      <c r="AP85" s="33">
        <v>722.363</v>
      </c>
      <c r="AQ85" s="33">
        <v>713.674</v>
      </c>
      <c r="AR85" s="33">
        <v>703.464</v>
      </c>
      <c r="AS85" s="33">
        <v>689.571</v>
      </c>
      <c r="AT85" s="33">
        <v>672.947</v>
      </c>
      <c r="AU85" s="33">
        <v>657.173</v>
      </c>
      <c r="AV85" s="33">
        <v>642.106</v>
      </c>
      <c r="AW85" s="33">
        <v>622.973</v>
      </c>
      <c r="AX85" s="33">
        <v>597.94</v>
      </c>
      <c r="AY85" s="33">
        <v>569.026</v>
      </c>
      <c r="AZ85" s="33">
        <v>540.252</v>
      </c>
      <c r="BA85" s="33">
        <v>511.014</v>
      </c>
      <c r="BB85" s="33">
        <v>482.571</v>
      </c>
      <c r="BC85" s="33">
        <v>456.02</v>
      </c>
      <c r="BD85" s="33">
        <v>430.907</v>
      </c>
      <c r="BE85" s="33">
        <v>405.673</v>
      </c>
      <c r="BF85" s="33">
        <v>380.621</v>
      </c>
      <c r="BG85" s="33">
        <v>357.101</v>
      </c>
      <c r="BH85" s="33">
        <v>335.622</v>
      </c>
      <c r="BI85" s="33">
        <v>315.833</v>
      </c>
      <c r="BJ85" s="33">
        <v>296.726</v>
      </c>
      <c r="BK85" s="33">
        <v>278.335</v>
      </c>
      <c r="BL85" s="33">
        <v>261.487</v>
      </c>
      <c r="BM85" s="33">
        <v>246.43</v>
      </c>
      <c r="BN85" s="33">
        <v>232.772</v>
      </c>
      <c r="BO85" s="33">
        <v>219.807</v>
      </c>
      <c r="BP85" s="33">
        <v>207.625</v>
      </c>
      <c r="BQ85" s="33">
        <v>195.747</v>
      </c>
      <c r="BR85" s="33">
        <v>183.851</v>
      </c>
      <c r="BS85" s="33">
        <v>172.077</v>
      </c>
      <c r="BT85" s="33">
        <v>160.895</v>
      </c>
      <c r="BU85" s="33">
        <v>150.21</v>
      </c>
      <c r="BV85" s="33">
        <v>139.667</v>
      </c>
      <c r="BW85" s="33">
        <v>129.134</v>
      </c>
      <c r="BX85" s="33">
        <v>118.698</v>
      </c>
      <c r="BY85" s="33">
        <v>108.653</v>
      </c>
      <c r="BZ85" s="33">
        <v>99.032</v>
      </c>
      <c r="CA85" s="33">
        <v>89.401</v>
      </c>
      <c r="CB85" s="33">
        <v>79.594</v>
      </c>
      <c r="CC85" s="33">
        <v>69.85</v>
      </c>
      <c r="CD85" s="33">
        <v>60.592</v>
      </c>
      <c r="CE85" s="33">
        <v>51.759</v>
      </c>
      <c r="CF85" s="33">
        <v>43.628</v>
      </c>
      <c r="CG85" s="33">
        <v>36.375</v>
      </c>
      <c r="CH85" s="33">
        <v>29.924</v>
      </c>
      <c r="CI85" s="33">
        <v>23.922</v>
      </c>
      <c r="CJ85" s="33">
        <v>18.333</v>
      </c>
      <c r="CK85" s="33">
        <v>13.783</v>
      </c>
      <c r="CL85" s="33">
        <v>10.508</v>
      </c>
      <c r="CM85" s="33">
        <v>8.209</v>
      </c>
      <c r="CN85" s="33">
        <v>6.304</v>
      </c>
      <c r="CO85" s="33">
        <v>4.858</v>
      </c>
      <c r="CP85" s="33">
        <v>3.689</v>
      </c>
      <c r="CQ85" s="33">
        <v>2.637</v>
      </c>
      <c r="CR85" s="33">
        <v>1.735</v>
      </c>
      <c r="CS85" s="33">
        <v>1.175</v>
      </c>
      <c r="CT85" s="33">
        <v>0.896</v>
      </c>
      <c r="CU85" s="33">
        <v>0.681</v>
      </c>
      <c r="CV85" s="33">
        <v>0.431</v>
      </c>
      <c r="CW85" s="33">
        <v>0.185</v>
      </c>
      <c r="CX85" s="33">
        <v>0.284</v>
      </c>
      <c r="CY85" s="12">
        <f t="shared" si="12"/>
        <v>65034.151999999995</v>
      </c>
      <c r="CZ85" s="12">
        <f t="shared" si="13"/>
        <v>29496.985</v>
      </c>
      <c r="DA85" s="12">
        <f t="shared" si="14"/>
        <v>2444.149000000001</v>
      </c>
      <c r="DB85" s="14">
        <f t="shared" si="15"/>
        <v>45.356146106125905</v>
      </c>
      <c r="DC85" s="14">
        <f t="shared" si="16"/>
        <v>3.7582545859904517</v>
      </c>
      <c r="DD85" s="14">
        <f t="shared" si="17"/>
        <v>50.885599307883645</v>
      </c>
    </row>
    <row r="86" spans="1:108" ht="13.5">
      <c r="A86" s="9">
        <v>2033</v>
      </c>
      <c r="B86" s="33">
        <v>1627.821</v>
      </c>
      <c r="C86" s="33">
        <v>1604.728</v>
      </c>
      <c r="D86" s="33">
        <v>1583.225</v>
      </c>
      <c r="E86" s="33">
        <v>1563.244</v>
      </c>
      <c r="F86" s="33">
        <v>1544.729</v>
      </c>
      <c r="G86" s="33">
        <v>1527.608</v>
      </c>
      <c r="H86" s="33">
        <v>1511.82</v>
      </c>
      <c r="I86" s="33">
        <v>1497.302</v>
      </c>
      <c r="J86" s="33">
        <v>1483.989</v>
      </c>
      <c r="K86" s="33">
        <v>1471.816</v>
      </c>
      <c r="L86" s="33">
        <v>1460.402</v>
      </c>
      <c r="M86" s="33">
        <v>1449.367</v>
      </c>
      <c r="N86" s="33">
        <v>1440.23</v>
      </c>
      <c r="O86" s="33">
        <v>1433.565</v>
      </c>
      <c r="P86" s="33">
        <v>1428.354</v>
      </c>
      <c r="Q86" s="33">
        <v>1422.451</v>
      </c>
      <c r="R86" s="33">
        <v>1415.616</v>
      </c>
      <c r="S86" s="33">
        <v>1408.674</v>
      </c>
      <c r="T86" s="33">
        <v>1401.598</v>
      </c>
      <c r="U86" s="33">
        <v>1393.475</v>
      </c>
      <c r="V86" s="33">
        <v>1383.627</v>
      </c>
      <c r="W86" s="33">
        <v>1372.444</v>
      </c>
      <c r="X86" s="33">
        <v>1355.687</v>
      </c>
      <c r="Y86" s="33">
        <v>1331.244</v>
      </c>
      <c r="Z86" s="33">
        <v>1300.879</v>
      </c>
      <c r="AA86" s="33">
        <v>1269.352</v>
      </c>
      <c r="AB86" s="33">
        <v>1236.79</v>
      </c>
      <c r="AC86" s="33">
        <v>1199.206</v>
      </c>
      <c r="AD86" s="33">
        <v>1155.442</v>
      </c>
      <c r="AE86" s="33">
        <v>1107.767</v>
      </c>
      <c r="AF86" s="33">
        <v>1059.988</v>
      </c>
      <c r="AG86" s="33">
        <v>1011.791</v>
      </c>
      <c r="AH86" s="33">
        <v>966.005</v>
      </c>
      <c r="AI86" s="33">
        <v>924.578</v>
      </c>
      <c r="AJ86" s="33">
        <v>886.837</v>
      </c>
      <c r="AK86" s="33">
        <v>849.651</v>
      </c>
      <c r="AL86" s="33">
        <v>813.028</v>
      </c>
      <c r="AM86" s="33">
        <v>782.324</v>
      </c>
      <c r="AN86" s="33">
        <v>759.705</v>
      </c>
      <c r="AO86" s="33">
        <v>742.865</v>
      </c>
      <c r="AP86" s="33">
        <v>726.605</v>
      </c>
      <c r="AQ86" s="33">
        <v>711.076</v>
      </c>
      <c r="AR86" s="33">
        <v>697.774</v>
      </c>
      <c r="AS86" s="33">
        <v>686.632</v>
      </c>
      <c r="AT86" s="33">
        <v>676.461</v>
      </c>
      <c r="AU86" s="33">
        <v>666.687</v>
      </c>
      <c r="AV86" s="33">
        <v>658.083</v>
      </c>
      <c r="AW86" s="33">
        <v>643.688</v>
      </c>
      <c r="AX86" s="33">
        <v>620.186</v>
      </c>
      <c r="AY86" s="33">
        <v>590.7</v>
      </c>
      <c r="AZ86" s="33">
        <v>561.871</v>
      </c>
      <c r="BA86" s="33">
        <v>532.61</v>
      </c>
      <c r="BB86" s="33">
        <v>503.927</v>
      </c>
      <c r="BC86" s="33">
        <v>477.067</v>
      </c>
      <c r="BD86" s="33">
        <v>451.533</v>
      </c>
      <c r="BE86" s="33">
        <v>425.591</v>
      </c>
      <c r="BF86" s="33">
        <v>399.616</v>
      </c>
      <c r="BG86" s="33">
        <v>375.031</v>
      </c>
      <c r="BH86" s="33">
        <v>352.38</v>
      </c>
      <c r="BI86" s="33">
        <v>331.339</v>
      </c>
      <c r="BJ86" s="33">
        <v>310.919</v>
      </c>
      <c r="BK86" s="33">
        <v>291.182</v>
      </c>
      <c r="BL86" s="33">
        <v>273.006</v>
      </c>
      <c r="BM86" s="33">
        <v>256.687</v>
      </c>
      <c r="BN86" s="33">
        <v>241.838</v>
      </c>
      <c r="BO86" s="33">
        <v>227.699</v>
      </c>
      <c r="BP86" s="33">
        <v>214.329</v>
      </c>
      <c r="BQ86" s="33">
        <v>201.576</v>
      </c>
      <c r="BR86" s="33">
        <v>189.262</v>
      </c>
      <c r="BS86" s="33">
        <v>177.373</v>
      </c>
      <c r="BT86" s="33">
        <v>166.096</v>
      </c>
      <c r="BU86" s="33">
        <v>155.407</v>
      </c>
      <c r="BV86" s="33">
        <v>144.734</v>
      </c>
      <c r="BW86" s="33">
        <v>133.812</v>
      </c>
      <c r="BX86" s="33">
        <v>122.838</v>
      </c>
      <c r="BY86" s="33">
        <v>112.334</v>
      </c>
      <c r="BZ86" s="33">
        <v>102.262</v>
      </c>
      <c r="CA86" s="33">
        <v>92.317</v>
      </c>
      <c r="CB86" s="33">
        <v>82.417</v>
      </c>
      <c r="CC86" s="33">
        <v>72.714</v>
      </c>
      <c r="CD86" s="33">
        <v>63.474</v>
      </c>
      <c r="CE86" s="33">
        <v>54.69</v>
      </c>
      <c r="CF86" s="33">
        <v>46.479</v>
      </c>
      <c r="CG86" s="33">
        <v>38.952</v>
      </c>
      <c r="CH86" s="33">
        <v>32.093</v>
      </c>
      <c r="CI86" s="33">
        <v>25.72</v>
      </c>
      <c r="CJ86" s="33">
        <v>19.775</v>
      </c>
      <c r="CK86" s="33">
        <v>14.891</v>
      </c>
      <c r="CL86" s="33">
        <v>11.339</v>
      </c>
      <c r="CM86" s="33">
        <v>8.809</v>
      </c>
      <c r="CN86" s="33">
        <v>6.671</v>
      </c>
      <c r="CO86" s="33">
        <v>4.988</v>
      </c>
      <c r="CP86" s="33">
        <v>3.662</v>
      </c>
      <c r="CQ86" s="33">
        <v>2.555</v>
      </c>
      <c r="CR86" s="33">
        <v>1.673</v>
      </c>
      <c r="CS86" s="33">
        <v>1.136</v>
      </c>
      <c r="CT86" s="33">
        <v>0.906</v>
      </c>
      <c r="CU86" s="33">
        <v>0.723</v>
      </c>
      <c r="CV86" s="33">
        <v>0.47</v>
      </c>
      <c r="CW86" s="33">
        <v>0.199</v>
      </c>
      <c r="CX86" s="33">
        <v>0.298</v>
      </c>
      <c r="CY86" s="12">
        <f t="shared" si="12"/>
        <v>66176.38599999998</v>
      </c>
      <c r="CZ86" s="12">
        <f t="shared" si="13"/>
        <v>29670.013999999996</v>
      </c>
      <c r="DA86" s="12">
        <f t="shared" si="14"/>
        <v>2534.672999999999</v>
      </c>
      <c r="DB86" s="14">
        <f t="shared" si="15"/>
        <v>44.83474513098978</v>
      </c>
      <c r="DC86" s="14">
        <f t="shared" si="16"/>
        <v>3.830177429151237</v>
      </c>
      <c r="DD86" s="14">
        <f t="shared" si="17"/>
        <v>51.335077439858985</v>
      </c>
    </row>
    <row r="87" spans="1:108" ht="13.5">
      <c r="A87" s="9">
        <v>2034</v>
      </c>
      <c r="B87" s="33">
        <v>1635.982</v>
      </c>
      <c r="C87" s="33">
        <v>1615.406</v>
      </c>
      <c r="D87" s="33">
        <v>1595.673</v>
      </c>
      <c r="E87" s="33">
        <v>1576.798</v>
      </c>
      <c r="F87" s="33">
        <v>1558.797</v>
      </c>
      <c r="G87" s="33">
        <v>1541.684</v>
      </c>
      <c r="H87" s="33">
        <v>1525.475</v>
      </c>
      <c r="I87" s="33">
        <v>1510.187</v>
      </c>
      <c r="J87" s="33">
        <v>1495.835</v>
      </c>
      <c r="K87" s="33">
        <v>1482.432</v>
      </c>
      <c r="L87" s="33">
        <v>1469.665</v>
      </c>
      <c r="M87" s="33">
        <v>1457.209</v>
      </c>
      <c r="N87" s="33">
        <v>1446.753</v>
      </c>
      <c r="O87" s="33">
        <v>1438.987</v>
      </c>
      <c r="P87" s="33">
        <v>1432.915</v>
      </c>
      <c r="Q87" s="33">
        <v>1426.339</v>
      </c>
      <c r="R87" s="33">
        <v>1419.052</v>
      </c>
      <c r="S87" s="33">
        <v>1412.151</v>
      </c>
      <c r="T87" s="33">
        <v>1405.741</v>
      </c>
      <c r="U87" s="33">
        <v>1398.863</v>
      </c>
      <c r="V87" s="33">
        <v>1390.356</v>
      </c>
      <c r="W87" s="33">
        <v>1380.353</v>
      </c>
      <c r="X87" s="33">
        <v>1366.283</v>
      </c>
      <c r="Y87" s="33">
        <v>1346.713</v>
      </c>
      <c r="Z87" s="33">
        <v>1322.463</v>
      </c>
      <c r="AA87" s="33">
        <v>1296.775</v>
      </c>
      <c r="AB87" s="33">
        <v>1270.202</v>
      </c>
      <c r="AC87" s="33">
        <v>1236.798</v>
      </c>
      <c r="AD87" s="33">
        <v>1194.308</v>
      </c>
      <c r="AE87" s="33">
        <v>1145.903</v>
      </c>
      <c r="AF87" s="33">
        <v>1097.354</v>
      </c>
      <c r="AG87" s="33">
        <v>1047.939</v>
      </c>
      <c r="AH87" s="33">
        <v>1000.767</v>
      </c>
      <c r="AI87" s="33">
        <v>958.109</v>
      </c>
      <c r="AJ87" s="33">
        <v>919.054</v>
      </c>
      <c r="AK87" s="33">
        <v>880.281</v>
      </c>
      <c r="AL87" s="33">
        <v>842.3</v>
      </c>
      <c r="AM87" s="33">
        <v>808.559</v>
      </c>
      <c r="AN87" s="33">
        <v>780.402</v>
      </c>
      <c r="AO87" s="33">
        <v>756.716</v>
      </c>
      <c r="AP87" s="33">
        <v>733.968</v>
      </c>
      <c r="AQ87" s="33">
        <v>711.56</v>
      </c>
      <c r="AR87" s="33">
        <v>694.643</v>
      </c>
      <c r="AS87" s="33">
        <v>685.003</v>
      </c>
      <c r="AT87" s="33">
        <v>679.64</v>
      </c>
      <c r="AU87" s="33">
        <v>674.295</v>
      </c>
      <c r="AV87" s="33">
        <v>670.466</v>
      </c>
      <c r="AW87" s="33">
        <v>659.91</v>
      </c>
      <c r="AX87" s="33">
        <v>638.299</v>
      </c>
      <c r="AY87" s="33">
        <v>609.411</v>
      </c>
      <c r="AZ87" s="33">
        <v>581.591</v>
      </c>
      <c r="BA87" s="33">
        <v>553.458</v>
      </c>
      <c r="BB87" s="33">
        <v>525.414</v>
      </c>
      <c r="BC87" s="33">
        <v>498.595</v>
      </c>
      <c r="BD87" s="33">
        <v>472.639</v>
      </c>
      <c r="BE87" s="33">
        <v>446.106</v>
      </c>
      <c r="BF87" s="33">
        <v>419.349</v>
      </c>
      <c r="BG87" s="33">
        <v>393.816</v>
      </c>
      <c r="BH87" s="33">
        <v>370.108</v>
      </c>
      <c r="BI87" s="33">
        <v>347.915</v>
      </c>
      <c r="BJ87" s="33">
        <v>326.24</v>
      </c>
      <c r="BK87" s="33">
        <v>305.181</v>
      </c>
      <c r="BL87" s="33">
        <v>285.665</v>
      </c>
      <c r="BM87" s="33">
        <v>268.026</v>
      </c>
      <c r="BN87" s="33">
        <v>251.898</v>
      </c>
      <c r="BO87" s="33">
        <v>236.484</v>
      </c>
      <c r="BP87" s="33">
        <v>221.814</v>
      </c>
      <c r="BQ87" s="33">
        <v>208.066</v>
      </c>
      <c r="BR87" s="33">
        <v>195.204</v>
      </c>
      <c r="BS87" s="33">
        <v>183.071</v>
      </c>
      <c r="BT87" s="33">
        <v>171.563</v>
      </c>
      <c r="BU87" s="33">
        <v>160.73</v>
      </c>
      <c r="BV87" s="33">
        <v>149.826</v>
      </c>
      <c r="BW87" s="33">
        <v>138.489</v>
      </c>
      <c r="BX87" s="33">
        <v>126.995</v>
      </c>
      <c r="BY87" s="33">
        <v>116.047</v>
      </c>
      <c r="BZ87" s="33">
        <v>105.551</v>
      </c>
      <c r="CA87" s="33">
        <v>95.301</v>
      </c>
      <c r="CB87" s="33">
        <v>85.276</v>
      </c>
      <c r="CC87" s="33">
        <v>75.56</v>
      </c>
      <c r="CD87" s="33">
        <v>66.299</v>
      </c>
      <c r="CE87" s="33">
        <v>57.514</v>
      </c>
      <c r="CF87" s="33">
        <v>49.219</v>
      </c>
      <c r="CG87" s="33">
        <v>41.442</v>
      </c>
      <c r="CH87" s="33">
        <v>34.239</v>
      </c>
      <c r="CI87" s="33">
        <v>27.552</v>
      </c>
      <c r="CJ87" s="33">
        <v>21.304</v>
      </c>
      <c r="CK87" s="33">
        <v>16.127</v>
      </c>
      <c r="CL87" s="33">
        <v>12.298</v>
      </c>
      <c r="CM87" s="33">
        <v>9.511</v>
      </c>
      <c r="CN87" s="33">
        <v>7.12</v>
      </c>
      <c r="CO87" s="33">
        <v>5.185</v>
      </c>
      <c r="CP87" s="33">
        <v>3.68</v>
      </c>
      <c r="CQ87" s="33">
        <v>2.507</v>
      </c>
      <c r="CR87" s="33">
        <v>1.634</v>
      </c>
      <c r="CS87" s="33">
        <v>1.115</v>
      </c>
      <c r="CT87" s="33">
        <v>0.917</v>
      </c>
      <c r="CU87" s="33">
        <v>0.758</v>
      </c>
      <c r="CV87" s="33">
        <v>0.5</v>
      </c>
      <c r="CW87" s="33">
        <v>0.203</v>
      </c>
      <c r="CX87" s="33">
        <v>0.311</v>
      </c>
      <c r="CY87" s="12">
        <f t="shared" si="12"/>
        <v>67320.18699999998</v>
      </c>
      <c r="CZ87" s="12">
        <f t="shared" si="13"/>
        <v>29845.944000000007</v>
      </c>
      <c r="DA87" s="12">
        <f t="shared" si="14"/>
        <v>2629.411999999999</v>
      </c>
      <c r="DB87" s="14">
        <f t="shared" si="15"/>
        <v>44.33431535179784</v>
      </c>
      <c r="DC87" s="14">
        <f t="shared" si="16"/>
        <v>3.905829911019112</v>
      </c>
      <c r="DD87" s="14">
        <f t="shared" si="17"/>
        <v>51.75985473718305</v>
      </c>
    </row>
    <row r="88" spans="1:108" ht="13.5">
      <c r="A88" s="9">
        <v>2035</v>
      </c>
      <c r="B88" s="33">
        <v>1642.52</v>
      </c>
      <c r="C88" s="33">
        <v>1624.654</v>
      </c>
      <c r="D88" s="33">
        <v>1606.942</v>
      </c>
      <c r="E88" s="33">
        <v>1589.458</v>
      </c>
      <c r="F88" s="33">
        <v>1572.29</v>
      </c>
      <c r="G88" s="33">
        <v>1555.517</v>
      </c>
      <c r="H88" s="33">
        <v>1539.224</v>
      </c>
      <c r="I88" s="33">
        <v>1523.489</v>
      </c>
      <c r="J88" s="33">
        <v>1508.399</v>
      </c>
      <c r="K88" s="33">
        <v>1494.033</v>
      </c>
      <c r="L88" s="33">
        <v>1480.145</v>
      </c>
      <c r="M88" s="33">
        <v>1466.491</v>
      </c>
      <c r="N88" s="33">
        <v>1454.794</v>
      </c>
      <c r="O88" s="33">
        <v>1445.789</v>
      </c>
      <c r="P88" s="33">
        <v>1438.578</v>
      </c>
      <c r="Q88" s="33">
        <v>1431.014</v>
      </c>
      <c r="R88" s="33">
        <v>1422.925</v>
      </c>
      <c r="S88" s="33">
        <v>1415.677</v>
      </c>
      <c r="T88" s="33">
        <v>1409.539</v>
      </c>
      <c r="U88" s="33">
        <v>1403.495</v>
      </c>
      <c r="V88" s="33">
        <v>1395.946</v>
      </c>
      <c r="W88" s="33">
        <v>1386.844</v>
      </c>
      <c r="X88" s="33">
        <v>1374.974</v>
      </c>
      <c r="Y88" s="33">
        <v>1359.444</v>
      </c>
      <c r="Z88" s="33">
        <v>1340.334</v>
      </c>
      <c r="AA88" s="33">
        <v>1319.597</v>
      </c>
      <c r="AB88" s="33">
        <v>1298.024</v>
      </c>
      <c r="AC88" s="33">
        <v>1268.637</v>
      </c>
      <c r="AD88" s="33">
        <v>1228.529</v>
      </c>
      <c r="AE88" s="33">
        <v>1181.281</v>
      </c>
      <c r="AF88" s="33">
        <v>1133.777</v>
      </c>
      <c r="AG88" s="33">
        <v>1085.121</v>
      </c>
      <c r="AH88" s="33">
        <v>1037.925</v>
      </c>
      <c r="AI88" s="33">
        <v>994.335</v>
      </c>
      <c r="AJ88" s="33">
        <v>953.594</v>
      </c>
      <c r="AK88" s="33">
        <v>912.939</v>
      </c>
      <c r="AL88" s="33">
        <v>873.105</v>
      </c>
      <c r="AM88" s="33">
        <v>836.322</v>
      </c>
      <c r="AN88" s="33">
        <v>803.481</v>
      </c>
      <c r="AO88" s="33">
        <v>774.246</v>
      </c>
      <c r="AP88" s="33">
        <v>746.139</v>
      </c>
      <c r="AQ88" s="33">
        <v>718.166</v>
      </c>
      <c r="AR88" s="33">
        <v>697.717</v>
      </c>
      <c r="AS88" s="33">
        <v>687.747</v>
      </c>
      <c r="AT88" s="33">
        <v>684.217</v>
      </c>
      <c r="AU88" s="33">
        <v>680.54</v>
      </c>
      <c r="AV88" s="33">
        <v>678.515</v>
      </c>
      <c r="AW88" s="33">
        <v>670.072</v>
      </c>
      <c r="AX88" s="33">
        <v>650.676</v>
      </c>
      <c r="AY88" s="33">
        <v>624.019</v>
      </c>
      <c r="AZ88" s="33">
        <v>598.622</v>
      </c>
      <c r="BA88" s="33">
        <v>573.123</v>
      </c>
      <c r="BB88" s="33">
        <v>546.863</v>
      </c>
      <c r="BC88" s="33">
        <v>520.485</v>
      </c>
      <c r="BD88" s="33">
        <v>494.035</v>
      </c>
      <c r="BE88" s="33">
        <v>467.022</v>
      </c>
      <c r="BF88" s="33">
        <v>439.645</v>
      </c>
      <c r="BG88" s="33">
        <v>413.305</v>
      </c>
      <c r="BH88" s="33">
        <v>388.684</v>
      </c>
      <c r="BI88" s="33">
        <v>365.472</v>
      </c>
      <c r="BJ88" s="33">
        <v>342.624</v>
      </c>
      <c r="BK88" s="33">
        <v>320.282</v>
      </c>
      <c r="BL88" s="33">
        <v>299.445</v>
      </c>
      <c r="BM88" s="33">
        <v>280.487</v>
      </c>
      <c r="BN88" s="33">
        <v>263.068</v>
      </c>
      <c r="BO88" s="33">
        <v>246.347</v>
      </c>
      <c r="BP88" s="33">
        <v>230.346</v>
      </c>
      <c r="BQ88" s="33">
        <v>215.503</v>
      </c>
      <c r="BR88" s="33">
        <v>201.912</v>
      </c>
      <c r="BS88" s="33">
        <v>189.302</v>
      </c>
      <c r="BT88" s="33">
        <v>177.335</v>
      </c>
      <c r="BU88" s="33">
        <v>166.1</v>
      </c>
      <c r="BV88" s="33">
        <v>154.817</v>
      </c>
      <c r="BW88" s="33">
        <v>143.065</v>
      </c>
      <c r="BX88" s="33">
        <v>131.154</v>
      </c>
      <c r="BY88" s="33">
        <v>119.852</v>
      </c>
      <c r="BZ88" s="33">
        <v>109.039</v>
      </c>
      <c r="CA88" s="33">
        <v>98.532</v>
      </c>
      <c r="CB88" s="33">
        <v>88.324</v>
      </c>
      <c r="CC88" s="33">
        <v>78.475</v>
      </c>
      <c r="CD88" s="33">
        <v>69.091</v>
      </c>
      <c r="CE88" s="33">
        <v>60.21</v>
      </c>
      <c r="CF88" s="33">
        <v>51.769</v>
      </c>
      <c r="CG88" s="33">
        <v>43.767</v>
      </c>
      <c r="CH88" s="33">
        <v>36.285</v>
      </c>
      <c r="CI88" s="33">
        <v>29.342</v>
      </c>
      <c r="CJ88" s="33">
        <v>22.853</v>
      </c>
      <c r="CK88" s="33">
        <v>17.425</v>
      </c>
      <c r="CL88" s="33">
        <v>13.335</v>
      </c>
      <c r="CM88" s="33">
        <v>10.287</v>
      </c>
      <c r="CN88" s="33">
        <v>7.646</v>
      </c>
      <c r="CO88" s="33">
        <v>5.461</v>
      </c>
      <c r="CP88" s="33">
        <v>3.777</v>
      </c>
      <c r="CQ88" s="33">
        <v>2.525</v>
      </c>
      <c r="CR88" s="33">
        <v>1.643</v>
      </c>
      <c r="CS88" s="33">
        <v>1.119</v>
      </c>
      <c r="CT88" s="33">
        <v>0.932</v>
      </c>
      <c r="CU88" s="33">
        <v>0.782</v>
      </c>
      <c r="CV88" s="33">
        <v>0.515</v>
      </c>
      <c r="CW88" s="33">
        <v>0.201</v>
      </c>
      <c r="CX88" s="33">
        <v>0.324</v>
      </c>
      <c r="CY88" s="12">
        <f t="shared" si="12"/>
        <v>68463.79000000004</v>
      </c>
      <c r="CZ88" s="12">
        <f t="shared" si="13"/>
        <v>30024.972999999998</v>
      </c>
      <c r="DA88" s="12">
        <f t="shared" si="14"/>
        <v>2729.392</v>
      </c>
      <c r="DB88" s="14">
        <f t="shared" si="15"/>
        <v>43.855259838814035</v>
      </c>
      <c r="DC88" s="14">
        <f t="shared" si="16"/>
        <v>3.986621248984315</v>
      </c>
      <c r="DD88" s="14">
        <f t="shared" si="17"/>
        <v>52.15811891220165</v>
      </c>
    </row>
    <row r="89" spans="1:108" ht="13.5">
      <c r="A89" s="9">
        <v>2036</v>
      </c>
      <c r="B89" s="33">
        <v>1647.324</v>
      </c>
      <c r="C89" s="33">
        <v>1632.32</v>
      </c>
      <c r="D89" s="33">
        <v>1616.845</v>
      </c>
      <c r="E89" s="33">
        <v>1601.034</v>
      </c>
      <c r="F89" s="33">
        <v>1585.022</v>
      </c>
      <c r="G89" s="33">
        <v>1568.94</v>
      </c>
      <c r="H89" s="33">
        <v>1552.923</v>
      </c>
      <c r="I89" s="33">
        <v>1537.106</v>
      </c>
      <c r="J89" s="33">
        <v>1521.62</v>
      </c>
      <c r="K89" s="33">
        <v>1506.601</v>
      </c>
      <c r="L89" s="33">
        <v>1491.885</v>
      </c>
      <c r="M89" s="33">
        <v>1477.309</v>
      </c>
      <c r="N89" s="33">
        <v>1464.491</v>
      </c>
      <c r="O89" s="33">
        <v>1454.164</v>
      </c>
      <c r="P89" s="33">
        <v>1445.567</v>
      </c>
      <c r="Q89" s="33">
        <v>1436.741</v>
      </c>
      <c r="R89" s="33">
        <v>1427.514</v>
      </c>
      <c r="S89" s="33">
        <v>1419.553</v>
      </c>
      <c r="T89" s="33">
        <v>1413.309</v>
      </c>
      <c r="U89" s="33">
        <v>1407.695</v>
      </c>
      <c r="V89" s="33">
        <v>1400.733</v>
      </c>
      <c r="W89" s="33">
        <v>1392.28</v>
      </c>
      <c r="X89" s="33">
        <v>1382.057</v>
      </c>
      <c r="Y89" s="33">
        <v>1369.54</v>
      </c>
      <c r="Z89" s="33">
        <v>1354.333</v>
      </c>
      <c r="AA89" s="33">
        <v>1337.399</v>
      </c>
      <c r="AB89" s="33">
        <v>1319.557</v>
      </c>
      <c r="AC89" s="33">
        <v>1293.885</v>
      </c>
      <c r="AD89" s="33">
        <v>1257.362</v>
      </c>
      <c r="AE89" s="33">
        <v>1213.407</v>
      </c>
      <c r="AF89" s="33">
        <v>1168.988</v>
      </c>
      <c r="AG89" s="33">
        <v>1123.335</v>
      </c>
      <c r="AH89" s="33">
        <v>1077.617</v>
      </c>
      <c r="AI89" s="33">
        <v>1033.327</v>
      </c>
      <c r="AJ89" s="33">
        <v>990.332</v>
      </c>
      <c r="AK89" s="33">
        <v>947.326</v>
      </c>
      <c r="AL89" s="33">
        <v>904.933</v>
      </c>
      <c r="AM89" s="33">
        <v>865.071</v>
      </c>
      <c r="AN89" s="33">
        <v>828.688</v>
      </c>
      <c r="AO89" s="33">
        <v>795.66</v>
      </c>
      <c r="AP89" s="33">
        <v>763.745</v>
      </c>
      <c r="AQ89" s="33">
        <v>731.993</v>
      </c>
      <c r="AR89" s="33">
        <v>708.283</v>
      </c>
      <c r="AS89" s="33">
        <v>695.865</v>
      </c>
      <c r="AT89" s="33">
        <v>690.628</v>
      </c>
      <c r="AU89" s="33">
        <v>685.334</v>
      </c>
      <c r="AV89" s="33">
        <v>681.58</v>
      </c>
      <c r="AW89" s="33">
        <v>673.211</v>
      </c>
      <c r="AX89" s="33">
        <v>656.471</v>
      </c>
      <c r="AY89" s="33">
        <v>634.074</v>
      </c>
      <c r="AZ89" s="33">
        <v>612.839</v>
      </c>
      <c r="BA89" s="33">
        <v>591.835</v>
      </c>
      <c r="BB89" s="33">
        <v>568.715</v>
      </c>
      <c r="BC89" s="33">
        <v>543.129</v>
      </c>
      <c r="BD89" s="33">
        <v>515.91</v>
      </c>
      <c r="BE89" s="33">
        <v>488.363</v>
      </c>
      <c r="BF89" s="33">
        <v>460.37</v>
      </c>
      <c r="BG89" s="33">
        <v>433.26</v>
      </c>
      <c r="BH89" s="33">
        <v>407.873</v>
      </c>
      <c r="BI89" s="33">
        <v>383.851</v>
      </c>
      <c r="BJ89" s="33">
        <v>359.961</v>
      </c>
      <c r="BK89" s="33">
        <v>336.422</v>
      </c>
      <c r="BL89" s="33">
        <v>314.323</v>
      </c>
      <c r="BM89" s="33">
        <v>294.077</v>
      </c>
      <c r="BN89" s="33">
        <v>275.369</v>
      </c>
      <c r="BO89" s="33">
        <v>257.332</v>
      </c>
      <c r="BP89" s="33">
        <v>239.992</v>
      </c>
      <c r="BQ89" s="33">
        <v>223.974</v>
      </c>
      <c r="BR89" s="33">
        <v>209.456</v>
      </c>
      <c r="BS89" s="33">
        <v>196.112</v>
      </c>
      <c r="BT89" s="33">
        <v>183.426</v>
      </c>
      <c r="BU89" s="33">
        <v>171.513</v>
      </c>
      <c r="BV89" s="33">
        <v>159.679</v>
      </c>
      <c r="BW89" s="33">
        <v>147.531</v>
      </c>
      <c r="BX89" s="33">
        <v>135.337</v>
      </c>
      <c r="BY89" s="33">
        <v>123.795</v>
      </c>
      <c r="BZ89" s="33">
        <v>112.803</v>
      </c>
      <c r="CA89" s="33">
        <v>102.1</v>
      </c>
      <c r="CB89" s="33">
        <v>91.634</v>
      </c>
      <c r="CC89" s="33">
        <v>81.493</v>
      </c>
      <c r="CD89" s="33">
        <v>71.856</v>
      </c>
      <c r="CE89" s="33">
        <v>62.742</v>
      </c>
      <c r="CF89" s="33">
        <v>54.08</v>
      </c>
      <c r="CG89" s="33">
        <v>45.872</v>
      </c>
      <c r="CH89" s="33">
        <v>38.192</v>
      </c>
      <c r="CI89" s="33">
        <v>31.062</v>
      </c>
      <c r="CJ89" s="33">
        <v>24.406</v>
      </c>
      <c r="CK89" s="33">
        <v>18.782</v>
      </c>
      <c r="CL89" s="33">
        <v>14.452</v>
      </c>
      <c r="CM89" s="33">
        <v>11.14</v>
      </c>
      <c r="CN89" s="33">
        <v>8.254</v>
      </c>
      <c r="CO89" s="33">
        <v>5.827</v>
      </c>
      <c r="CP89" s="33">
        <v>3.961</v>
      </c>
      <c r="CQ89" s="33">
        <v>2.618</v>
      </c>
      <c r="CR89" s="33">
        <v>1.705</v>
      </c>
      <c r="CS89" s="33">
        <v>1.153</v>
      </c>
      <c r="CT89" s="33">
        <v>0.951</v>
      </c>
      <c r="CU89" s="33">
        <v>0.793</v>
      </c>
      <c r="CV89" s="33">
        <v>0.514</v>
      </c>
      <c r="CW89" s="33">
        <v>0.189</v>
      </c>
      <c r="CX89" s="33">
        <v>0.335</v>
      </c>
      <c r="CY89" s="12">
        <f t="shared" si="12"/>
        <v>69606.33500000011</v>
      </c>
      <c r="CZ89" s="12">
        <f t="shared" si="13"/>
        <v>30207.963000000007</v>
      </c>
      <c r="DA89" s="12">
        <f t="shared" si="14"/>
        <v>2835.0609999999992</v>
      </c>
      <c r="DB89" s="14">
        <f t="shared" si="15"/>
        <v>43.39829557180386</v>
      </c>
      <c r="DC89" s="14">
        <f t="shared" si="16"/>
        <v>4.072992781475989</v>
      </c>
      <c r="DD89" s="14">
        <f t="shared" si="17"/>
        <v>52.528711646720154</v>
      </c>
    </row>
    <row r="90" spans="1:108" ht="13.5">
      <c r="A90" s="9">
        <v>2037</v>
      </c>
      <c r="B90" s="33">
        <v>1650.421</v>
      </c>
      <c r="C90" s="33">
        <v>1638.384</v>
      </c>
      <c r="D90" s="33">
        <v>1625.336</v>
      </c>
      <c r="E90" s="33">
        <v>1611.449</v>
      </c>
      <c r="F90" s="33">
        <v>1596.893</v>
      </c>
      <c r="G90" s="33">
        <v>1581.838</v>
      </c>
      <c r="H90" s="33">
        <v>1566.453</v>
      </c>
      <c r="I90" s="33">
        <v>1550.91</v>
      </c>
      <c r="J90" s="33">
        <v>1535.379</v>
      </c>
      <c r="K90" s="33">
        <v>1520.029</v>
      </c>
      <c r="L90" s="33">
        <v>1504.783</v>
      </c>
      <c r="M90" s="33">
        <v>1489.565</v>
      </c>
      <c r="N90" s="33">
        <v>1475.781</v>
      </c>
      <c r="O90" s="33">
        <v>1464.095</v>
      </c>
      <c r="P90" s="33">
        <v>1453.939</v>
      </c>
      <c r="Q90" s="33">
        <v>1443.642</v>
      </c>
      <c r="R90" s="33">
        <v>1433.023</v>
      </c>
      <c r="S90" s="33">
        <v>1424.016</v>
      </c>
      <c r="T90" s="33">
        <v>1417.249</v>
      </c>
      <c r="U90" s="33">
        <v>1411.584</v>
      </c>
      <c r="V90" s="33">
        <v>1404.752</v>
      </c>
      <c r="W90" s="33">
        <v>1396.594</v>
      </c>
      <c r="X90" s="33">
        <v>1387.434</v>
      </c>
      <c r="Y90" s="33">
        <v>1377.006</v>
      </c>
      <c r="Z90" s="33">
        <v>1364.634</v>
      </c>
      <c r="AA90" s="33">
        <v>1350.514</v>
      </c>
      <c r="AB90" s="33">
        <v>1335.319</v>
      </c>
      <c r="AC90" s="33">
        <v>1313.101</v>
      </c>
      <c r="AD90" s="33">
        <v>1281.144</v>
      </c>
      <c r="AE90" s="33">
        <v>1242.249</v>
      </c>
      <c r="AF90" s="33">
        <v>1202.615</v>
      </c>
      <c r="AG90" s="33">
        <v>1161.824</v>
      </c>
      <c r="AH90" s="33">
        <v>1118.912</v>
      </c>
      <c r="AI90" s="33">
        <v>1074.292</v>
      </c>
      <c r="AJ90" s="33">
        <v>1028.827</v>
      </c>
      <c r="AK90" s="33">
        <v>983.32</v>
      </c>
      <c r="AL90" s="33">
        <v>938.031</v>
      </c>
      <c r="AM90" s="33">
        <v>895.228</v>
      </c>
      <c r="AN90" s="33">
        <v>856.276</v>
      </c>
      <c r="AO90" s="33">
        <v>820.847</v>
      </c>
      <c r="AP90" s="33">
        <v>786.356</v>
      </c>
      <c r="AQ90" s="33">
        <v>752.243</v>
      </c>
      <c r="AR90" s="33">
        <v>725.429</v>
      </c>
      <c r="AS90" s="33">
        <v>708.756</v>
      </c>
      <c r="AT90" s="33">
        <v>698.828</v>
      </c>
      <c r="AU90" s="33">
        <v>689.136</v>
      </c>
      <c r="AV90" s="33">
        <v>680.655</v>
      </c>
      <c r="AW90" s="33">
        <v>670.597</v>
      </c>
      <c r="AX90" s="33">
        <v>656.806</v>
      </c>
      <c r="AY90" s="33">
        <v>640.264</v>
      </c>
      <c r="AZ90" s="33">
        <v>624.561</v>
      </c>
      <c r="BA90" s="33">
        <v>609.522</v>
      </c>
      <c r="BB90" s="33">
        <v>590.618</v>
      </c>
      <c r="BC90" s="33">
        <v>566.125</v>
      </c>
      <c r="BD90" s="33">
        <v>537.947</v>
      </c>
      <c r="BE90" s="33">
        <v>509.862</v>
      </c>
      <c r="BF90" s="33">
        <v>481.296</v>
      </c>
      <c r="BG90" s="33">
        <v>453.491</v>
      </c>
      <c r="BH90" s="33">
        <v>427.511</v>
      </c>
      <c r="BI90" s="33">
        <v>402.9</v>
      </c>
      <c r="BJ90" s="33">
        <v>378.133</v>
      </c>
      <c r="BK90" s="33">
        <v>353.523</v>
      </c>
      <c r="BL90" s="33">
        <v>330.252</v>
      </c>
      <c r="BM90" s="33">
        <v>308.761</v>
      </c>
      <c r="BN90" s="33">
        <v>288.761</v>
      </c>
      <c r="BO90" s="33">
        <v>269.402</v>
      </c>
      <c r="BP90" s="33">
        <v>250.715</v>
      </c>
      <c r="BQ90" s="33">
        <v>233.446</v>
      </c>
      <c r="BR90" s="33">
        <v>217.841</v>
      </c>
      <c r="BS90" s="33">
        <v>203.543</v>
      </c>
      <c r="BT90" s="33">
        <v>189.925</v>
      </c>
      <c r="BU90" s="33">
        <v>177.088</v>
      </c>
      <c r="BV90" s="33">
        <v>164.551</v>
      </c>
      <c r="BW90" s="33">
        <v>152.003</v>
      </c>
      <c r="BX90" s="33">
        <v>139.616</v>
      </c>
      <c r="BY90" s="33">
        <v>127.912</v>
      </c>
      <c r="BZ90" s="33">
        <v>116.831</v>
      </c>
      <c r="CA90" s="33">
        <v>105.964</v>
      </c>
      <c r="CB90" s="33">
        <v>95.164</v>
      </c>
      <c r="CC90" s="33">
        <v>84.593</v>
      </c>
      <c r="CD90" s="33">
        <v>74.587</v>
      </c>
      <c r="CE90" s="33">
        <v>65.123</v>
      </c>
      <c r="CF90" s="33">
        <v>56.177</v>
      </c>
      <c r="CG90" s="33">
        <v>47.78</v>
      </c>
      <c r="CH90" s="33">
        <v>39.98</v>
      </c>
      <c r="CI90" s="33">
        <v>32.727</v>
      </c>
      <c r="CJ90" s="33">
        <v>25.969</v>
      </c>
      <c r="CK90" s="33">
        <v>20.203</v>
      </c>
      <c r="CL90" s="33">
        <v>15.645</v>
      </c>
      <c r="CM90" s="33">
        <v>12.066</v>
      </c>
      <c r="CN90" s="33">
        <v>8.936</v>
      </c>
      <c r="CO90" s="33">
        <v>6.277</v>
      </c>
      <c r="CP90" s="33">
        <v>4.225</v>
      </c>
      <c r="CQ90" s="33">
        <v>2.777</v>
      </c>
      <c r="CR90" s="33">
        <v>1.815</v>
      </c>
      <c r="CS90" s="33">
        <v>1.215</v>
      </c>
      <c r="CT90" s="33">
        <v>0.976</v>
      </c>
      <c r="CU90" s="33">
        <v>0.794</v>
      </c>
      <c r="CV90" s="33">
        <v>0.498</v>
      </c>
      <c r="CW90" s="33">
        <v>0.169</v>
      </c>
      <c r="CX90" s="33">
        <v>0.344</v>
      </c>
      <c r="CY90" s="12">
        <f t="shared" si="12"/>
        <v>70746.89800000002</v>
      </c>
      <c r="CZ90" s="12">
        <f t="shared" si="13"/>
        <v>30394.768999999997</v>
      </c>
      <c r="DA90" s="12">
        <f t="shared" si="14"/>
        <v>2946.8770000000004</v>
      </c>
      <c r="DB90" s="14">
        <f t="shared" si="15"/>
        <v>42.962687918839904</v>
      </c>
      <c r="DC90" s="14">
        <f t="shared" si="16"/>
        <v>4.165379802235286</v>
      </c>
      <c r="DD90" s="14">
        <f t="shared" si="17"/>
        <v>52.87193227892481</v>
      </c>
    </row>
    <row r="91" spans="1:108" ht="13.5">
      <c r="A91" s="9">
        <v>2038</v>
      </c>
      <c r="B91" s="33">
        <v>1651.931</v>
      </c>
      <c r="C91" s="33">
        <v>1642.832</v>
      </c>
      <c r="D91" s="33">
        <v>1632.283</v>
      </c>
      <c r="E91" s="33">
        <v>1620.472</v>
      </c>
      <c r="F91" s="33">
        <v>1607.596</v>
      </c>
      <c r="G91" s="33">
        <v>1593.841</v>
      </c>
      <c r="H91" s="33">
        <v>1579.4</v>
      </c>
      <c r="I91" s="33">
        <v>1564.468</v>
      </c>
      <c r="J91" s="33">
        <v>1549.23</v>
      </c>
      <c r="K91" s="33">
        <v>1533.883</v>
      </c>
      <c r="L91" s="33">
        <v>1518.432</v>
      </c>
      <c r="M91" s="33">
        <v>1502.889</v>
      </c>
      <c r="N91" s="33">
        <v>1488.354</v>
      </c>
      <c r="O91" s="33">
        <v>1475.391</v>
      </c>
      <c r="P91" s="33">
        <v>1463.637</v>
      </c>
      <c r="Q91" s="33">
        <v>1451.802</v>
      </c>
      <c r="R91" s="33">
        <v>1439.686</v>
      </c>
      <c r="S91" s="33">
        <v>1429.426</v>
      </c>
      <c r="T91" s="33">
        <v>1421.804</v>
      </c>
      <c r="U91" s="33">
        <v>1415.664</v>
      </c>
      <c r="V91" s="33">
        <v>1408.549</v>
      </c>
      <c r="W91" s="33">
        <v>1400.329</v>
      </c>
      <c r="X91" s="33">
        <v>1391.697</v>
      </c>
      <c r="Y91" s="33">
        <v>1382.543</v>
      </c>
      <c r="Z91" s="33">
        <v>1372.08</v>
      </c>
      <c r="AA91" s="33">
        <v>1359.913</v>
      </c>
      <c r="AB91" s="33">
        <v>1346.465</v>
      </c>
      <c r="AC91" s="33">
        <v>1327.339</v>
      </c>
      <c r="AD91" s="33">
        <v>1300.401</v>
      </c>
      <c r="AE91" s="33">
        <v>1267.556</v>
      </c>
      <c r="AF91" s="33">
        <v>1233.672</v>
      </c>
      <c r="AG91" s="33">
        <v>1198.798</v>
      </c>
      <c r="AH91" s="33">
        <v>1159.603</v>
      </c>
      <c r="AI91" s="33">
        <v>1115.254</v>
      </c>
      <c r="AJ91" s="33">
        <v>1067.72</v>
      </c>
      <c r="AK91" s="33">
        <v>1020.147</v>
      </c>
      <c r="AL91" s="33">
        <v>972.298</v>
      </c>
      <c r="AM91" s="33">
        <v>927.073</v>
      </c>
      <c r="AN91" s="33">
        <v>886.374</v>
      </c>
      <c r="AO91" s="33">
        <v>849.475</v>
      </c>
      <c r="AP91" s="33">
        <v>813.249</v>
      </c>
      <c r="AQ91" s="33">
        <v>777.691</v>
      </c>
      <c r="AR91" s="33">
        <v>747.903</v>
      </c>
      <c r="AS91" s="33">
        <v>725.908</v>
      </c>
      <c r="AT91" s="33">
        <v>709.488</v>
      </c>
      <c r="AU91" s="33">
        <v>693.697</v>
      </c>
      <c r="AV91" s="33">
        <v>678.684</v>
      </c>
      <c r="AW91" s="33">
        <v>665.665</v>
      </c>
      <c r="AX91" s="33">
        <v>654.475</v>
      </c>
      <c r="AY91" s="33">
        <v>644.058</v>
      </c>
      <c r="AZ91" s="33">
        <v>634.049</v>
      </c>
      <c r="BA91" s="33">
        <v>625.144</v>
      </c>
      <c r="BB91" s="33">
        <v>610.722</v>
      </c>
      <c r="BC91" s="33">
        <v>587.64</v>
      </c>
      <c r="BD91" s="33">
        <v>558.863</v>
      </c>
      <c r="BE91" s="33">
        <v>530.671</v>
      </c>
      <c r="BF91" s="33">
        <v>502.021</v>
      </c>
      <c r="BG91" s="33">
        <v>473.927</v>
      </c>
      <c r="BH91" s="33">
        <v>447.597</v>
      </c>
      <c r="BI91" s="33">
        <v>422.523</v>
      </c>
      <c r="BJ91" s="33">
        <v>397.025</v>
      </c>
      <c r="BK91" s="33">
        <v>371.477</v>
      </c>
      <c r="BL91" s="33">
        <v>347.133</v>
      </c>
      <c r="BM91" s="33">
        <v>324.469</v>
      </c>
      <c r="BN91" s="33">
        <v>303.219</v>
      </c>
      <c r="BO91" s="33">
        <v>282.555</v>
      </c>
      <c r="BP91" s="33">
        <v>262.524</v>
      </c>
      <c r="BQ91" s="33">
        <v>243.955</v>
      </c>
      <c r="BR91" s="33">
        <v>227.14</v>
      </c>
      <c r="BS91" s="33">
        <v>211.721</v>
      </c>
      <c r="BT91" s="33">
        <v>196.999</v>
      </c>
      <c r="BU91" s="33">
        <v>183.048</v>
      </c>
      <c r="BV91" s="33">
        <v>169.67</v>
      </c>
      <c r="BW91" s="33">
        <v>156.673</v>
      </c>
      <c r="BX91" s="33">
        <v>144.098</v>
      </c>
      <c r="BY91" s="33">
        <v>132.229</v>
      </c>
      <c r="BZ91" s="33">
        <v>121.066</v>
      </c>
      <c r="CA91" s="33">
        <v>110.016</v>
      </c>
      <c r="CB91" s="33">
        <v>98.83</v>
      </c>
      <c r="CC91" s="33">
        <v>87.752</v>
      </c>
      <c r="CD91" s="33">
        <v>77.311</v>
      </c>
      <c r="CE91" s="33">
        <v>67.434</v>
      </c>
      <c r="CF91" s="33">
        <v>58.165</v>
      </c>
      <c r="CG91" s="33">
        <v>49.585</v>
      </c>
      <c r="CH91" s="33">
        <v>41.693</v>
      </c>
      <c r="CI91" s="33">
        <v>34.346</v>
      </c>
      <c r="CJ91" s="33">
        <v>27.517</v>
      </c>
      <c r="CK91" s="33">
        <v>21.632</v>
      </c>
      <c r="CL91" s="33">
        <v>16.867</v>
      </c>
      <c r="CM91" s="33">
        <v>13.027</v>
      </c>
      <c r="CN91" s="33">
        <v>9.667</v>
      </c>
      <c r="CO91" s="33">
        <v>6.786</v>
      </c>
      <c r="CP91" s="33">
        <v>4.556</v>
      </c>
      <c r="CQ91" s="33">
        <v>2.996</v>
      </c>
      <c r="CR91" s="33">
        <v>1.967</v>
      </c>
      <c r="CS91" s="33">
        <v>1.303</v>
      </c>
      <c r="CT91" s="33">
        <v>1.009</v>
      </c>
      <c r="CU91" s="33">
        <v>0.79</v>
      </c>
      <c r="CV91" s="33">
        <v>0.478</v>
      </c>
      <c r="CW91" s="33">
        <v>0.145</v>
      </c>
      <c r="CX91" s="33">
        <v>0.353</v>
      </c>
      <c r="CY91" s="12">
        <f t="shared" si="12"/>
        <v>71883.50799999997</v>
      </c>
      <c r="CZ91" s="12">
        <f t="shared" si="13"/>
        <v>30583.020999999997</v>
      </c>
      <c r="DA91" s="12">
        <f t="shared" si="14"/>
        <v>3065.9030000000007</v>
      </c>
      <c r="DB91" s="14">
        <f t="shared" si="15"/>
        <v>42.5452539127612</v>
      </c>
      <c r="DC91" s="14">
        <f t="shared" si="16"/>
        <v>4.265099304836378</v>
      </c>
      <c r="DD91" s="14">
        <f t="shared" si="17"/>
        <v>53.18964678240243</v>
      </c>
    </row>
    <row r="92" spans="1:108" ht="13.5">
      <c r="A92" s="9">
        <v>2039</v>
      </c>
      <c r="B92" s="33">
        <v>1652.064</v>
      </c>
      <c r="C92" s="33">
        <v>1645.718</v>
      </c>
      <c r="D92" s="33">
        <v>1637.595</v>
      </c>
      <c r="E92" s="33">
        <v>1627.891</v>
      </c>
      <c r="F92" s="33">
        <v>1616.808</v>
      </c>
      <c r="G92" s="33">
        <v>1604.541</v>
      </c>
      <c r="H92" s="33">
        <v>1591.291</v>
      </c>
      <c r="I92" s="33">
        <v>1577.253</v>
      </c>
      <c r="J92" s="33">
        <v>1562.628</v>
      </c>
      <c r="K92" s="33">
        <v>1547.611</v>
      </c>
      <c r="L92" s="33">
        <v>1532.291</v>
      </c>
      <c r="M92" s="33">
        <v>1516.751</v>
      </c>
      <c r="N92" s="33">
        <v>1501.752</v>
      </c>
      <c r="O92" s="33">
        <v>1487.713</v>
      </c>
      <c r="P92" s="33">
        <v>1474.496</v>
      </c>
      <c r="Q92" s="33">
        <v>1461.226</v>
      </c>
      <c r="R92" s="33">
        <v>1447.691</v>
      </c>
      <c r="S92" s="33">
        <v>1436.123</v>
      </c>
      <c r="T92" s="33">
        <v>1427.417</v>
      </c>
      <c r="U92" s="33">
        <v>1420.446</v>
      </c>
      <c r="V92" s="33">
        <v>1412.681</v>
      </c>
      <c r="W92" s="33">
        <v>1404.03</v>
      </c>
      <c r="X92" s="33">
        <v>1395.463</v>
      </c>
      <c r="Y92" s="33">
        <v>1387.011</v>
      </c>
      <c r="Z92" s="33">
        <v>1377.824</v>
      </c>
      <c r="AA92" s="33">
        <v>1367.026</v>
      </c>
      <c r="AB92" s="33">
        <v>1354.789</v>
      </c>
      <c r="AC92" s="33">
        <v>1338.321</v>
      </c>
      <c r="AD92" s="33">
        <v>1316.141</v>
      </c>
      <c r="AE92" s="33">
        <v>1289.233</v>
      </c>
      <c r="AF92" s="33">
        <v>1261.026</v>
      </c>
      <c r="AG92" s="33">
        <v>1231.971</v>
      </c>
      <c r="AH92" s="33">
        <v>1196.812</v>
      </c>
      <c r="AI92" s="33">
        <v>1153.638</v>
      </c>
      <c r="AJ92" s="33">
        <v>1105.311</v>
      </c>
      <c r="AK92" s="33">
        <v>1056.908</v>
      </c>
      <c r="AL92" s="33">
        <v>1007.795</v>
      </c>
      <c r="AM92" s="33">
        <v>961.153</v>
      </c>
      <c r="AN92" s="33">
        <v>919.208</v>
      </c>
      <c r="AO92" s="33">
        <v>881.003</v>
      </c>
      <c r="AP92" s="33">
        <v>843.198</v>
      </c>
      <c r="AQ92" s="33">
        <v>806.277</v>
      </c>
      <c r="AR92" s="33">
        <v>773.537</v>
      </c>
      <c r="AS92" s="33">
        <v>746.23</v>
      </c>
      <c r="AT92" s="33">
        <v>723.265</v>
      </c>
      <c r="AU92" s="33">
        <v>701.268</v>
      </c>
      <c r="AV92" s="33">
        <v>679.679</v>
      </c>
      <c r="AW92" s="33">
        <v>663.194</v>
      </c>
      <c r="AX92" s="33">
        <v>653.414</v>
      </c>
      <c r="AY92" s="33">
        <v>647.556</v>
      </c>
      <c r="AZ92" s="33">
        <v>641.746</v>
      </c>
      <c r="BA92" s="33">
        <v>637.369</v>
      </c>
      <c r="BB92" s="33">
        <v>626.575</v>
      </c>
      <c r="BC92" s="33">
        <v>605.251</v>
      </c>
      <c r="BD92" s="33">
        <v>576.987</v>
      </c>
      <c r="BE92" s="33">
        <v>549.701</v>
      </c>
      <c r="BF92" s="33">
        <v>522.069</v>
      </c>
      <c r="BG92" s="33">
        <v>494.528</v>
      </c>
      <c r="BH92" s="33">
        <v>468.172</v>
      </c>
      <c r="BI92" s="33">
        <v>442.632</v>
      </c>
      <c r="BJ92" s="33">
        <v>416.506</v>
      </c>
      <c r="BK92" s="33">
        <v>390.152</v>
      </c>
      <c r="BL92" s="33">
        <v>364.841</v>
      </c>
      <c r="BM92" s="33">
        <v>341.1</v>
      </c>
      <c r="BN92" s="33">
        <v>318.684</v>
      </c>
      <c r="BO92" s="33">
        <v>296.756</v>
      </c>
      <c r="BP92" s="33">
        <v>275.395</v>
      </c>
      <c r="BQ92" s="33">
        <v>255.502</v>
      </c>
      <c r="BR92" s="33">
        <v>237.417</v>
      </c>
      <c r="BS92" s="33">
        <v>220.789</v>
      </c>
      <c r="BT92" s="33">
        <v>204.86</v>
      </c>
      <c r="BU92" s="33">
        <v>189.685</v>
      </c>
      <c r="BV92" s="33">
        <v>175.353</v>
      </c>
      <c r="BW92" s="33">
        <v>161.793</v>
      </c>
      <c r="BX92" s="33">
        <v>148.921</v>
      </c>
      <c r="BY92" s="33">
        <v>136.775</v>
      </c>
      <c r="BZ92" s="33">
        <v>125.407</v>
      </c>
      <c r="CA92" s="33">
        <v>114.095</v>
      </c>
      <c r="CB92" s="33">
        <v>102.493</v>
      </c>
      <c r="CC92" s="33">
        <v>90.922</v>
      </c>
      <c r="CD92" s="33">
        <v>80.056</v>
      </c>
      <c r="CE92" s="33">
        <v>69.786</v>
      </c>
      <c r="CF92" s="33">
        <v>60.202</v>
      </c>
      <c r="CG92" s="33">
        <v>51.424</v>
      </c>
      <c r="CH92" s="33">
        <v>43.407</v>
      </c>
      <c r="CI92" s="33">
        <v>35.943</v>
      </c>
      <c r="CJ92" s="33">
        <v>29.024</v>
      </c>
      <c r="CK92" s="33">
        <v>23.012</v>
      </c>
      <c r="CL92" s="33">
        <v>18.05</v>
      </c>
      <c r="CM92" s="33">
        <v>13.975</v>
      </c>
      <c r="CN92" s="33">
        <v>10.405</v>
      </c>
      <c r="CO92" s="33">
        <v>7.326</v>
      </c>
      <c r="CP92" s="33">
        <v>4.935</v>
      </c>
      <c r="CQ92" s="33">
        <v>3.258</v>
      </c>
      <c r="CR92" s="33">
        <v>2.153</v>
      </c>
      <c r="CS92" s="33">
        <v>1.416</v>
      </c>
      <c r="CT92" s="33">
        <v>1.055</v>
      </c>
      <c r="CU92" s="33">
        <v>0.792</v>
      </c>
      <c r="CV92" s="33">
        <v>0.46</v>
      </c>
      <c r="CW92" s="33">
        <v>0.124</v>
      </c>
      <c r="CX92" s="33">
        <v>0.36</v>
      </c>
      <c r="CY92" s="12">
        <f t="shared" si="12"/>
        <v>73013.907</v>
      </c>
      <c r="CZ92" s="12">
        <f t="shared" si="13"/>
        <v>30769.306</v>
      </c>
      <c r="DA92" s="12">
        <f t="shared" si="14"/>
        <v>3193.3260000000005</v>
      </c>
      <c r="DB92" s="14">
        <f t="shared" si="15"/>
        <v>42.141705962947576</v>
      </c>
      <c r="DC92" s="14">
        <f t="shared" si="16"/>
        <v>4.3735859799969345</v>
      </c>
      <c r="DD92" s="14">
        <f t="shared" si="17"/>
        <v>53.48470805705549</v>
      </c>
    </row>
    <row r="93" spans="1:108" ht="13.5">
      <c r="A93" s="9">
        <v>2040</v>
      </c>
      <c r="B93" s="33">
        <v>1651.025</v>
      </c>
      <c r="C93" s="33">
        <v>1647.118</v>
      </c>
      <c r="D93" s="33">
        <v>1641.236</v>
      </c>
      <c r="E93" s="33">
        <v>1633.567</v>
      </c>
      <c r="F93" s="33">
        <v>1624.304</v>
      </c>
      <c r="G93" s="33">
        <v>1613.637</v>
      </c>
      <c r="H93" s="33">
        <v>1601.757</v>
      </c>
      <c r="I93" s="33">
        <v>1588.857</v>
      </c>
      <c r="J93" s="33">
        <v>1575.127</v>
      </c>
      <c r="K93" s="33">
        <v>1560.757</v>
      </c>
      <c r="L93" s="33">
        <v>1545.898</v>
      </c>
      <c r="M93" s="33">
        <v>1530.705</v>
      </c>
      <c r="N93" s="33">
        <v>1515.564</v>
      </c>
      <c r="O93" s="33">
        <v>1500.751</v>
      </c>
      <c r="P93" s="33">
        <v>1486.333</v>
      </c>
      <c r="Q93" s="33">
        <v>1471.863</v>
      </c>
      <c r="R93" s="33">
        <v>1457.132</v>
      </c>
      <c r="S93" s="33">
        <v>1444.33</v>
      </c>
      <c r="T93" s="33">
        <v>1434.406</v>
      </c>
      <c r="U93" s="33">
        <v>1426.313</v>
      </c>
      <c r="V93" s="33">
        <v>1417.585</v>
      </c>
      <c r="W93" s="33">
        <v>1408.15</v>
      </c>
      <c r="X93" s="33">
        <v>1399.266</v>
      </c>
      <c r="Y93" s="33">
        <v>1391.121</v>
      </c>
      <c r="Z93" s="33">
        <v>1382.808</v>
      </c>
      <c r="AA93" s="33">
        <v>1373.004</v>
      </c>
      <c r="AB93" s="33">
        <v>1361.701</v>
      </c>
      <c r="AC93" s="33">
        <v>1347.421</v>
      </c>
      <c r="AD93" s="33">
        <v>1329.199</v>
      </c>
      <c r="AE93" s="33">
        <v>1307.305</v>
      </c>
      <c r="AF93" s="33">
        <v>1283.922</v>
      </c>
      <c r="AG93" s="33">
        <v>1259.745</v>
      </c>
      <c r="AH93" s="33">
        <v>1228.478</v>
      </c>
      <c r="AI93" s="33">
        <v>1187.565</v>
      </c>
      <c r="AJ93" s="33">
        <v>1140.282</v>
      </c>
      <c r="AK93" s="33">
        <v>1092.818</v>
      </c>
      <c r="AL93" s="33">
        <v>1044.362</v>
      </c>
      <c r="AM93" s="33">
        <v>997.626</v>
      </c>
      <c r="AN93" s="33">
        <v>954.725</v>
      </c>
      <c r="AO93" s="33">
        <v>914.846</v>
      </c>
      <c r="AP93" s="33">
        <v>875.172</v>
      </c>
      <c r="AQ93" s="33">
        <v>836.406</v>
      </c>
      <c r="AR93" s="33">
        <v>800.698</v>
      </c>
      <c r="AS93" s="33">
        <v>768.883</v>
      </c>
      <c r="AT93" s="33">
        <v>740.601</v>
      </c>
      <c r="AU93" s="33">
        <v>713.465</v>
      </c>
      <c r="AV93" s="33">
        <v>686.537</v>
      </c>
      <c r="AW93" s="33">
        <v>666.66</v>
      </c>
      <c r="AX93" s="33">
        <v>656.54</v>
      </c>
      <c r="AY93" s="33">
        <v>652.408</v>
      </c>
      <c r="AZ93" s="33">
        <v>648.165</v>
      </c>
      <c r="BA93" s="33">
        <v>645.489</v>
      </c>
      <c r="BB93" s="33">
        <v>636.678</v>
      </c>
      <c r="BC93" s="33">
        <v>617.421</v>
      </c>
      <c r="BD93" s="33">
        <v>591.235</v>
      </c>
      <c r="BE93" s="33">
        <v>566.204</v>
      </c>
      <c r="BF93" s="33">
        <v>541.028</v>
      </c>
      <c r="BG93" s="33">
        <v>515.128</v>
      </c>
      <c r="BH93" s="33">
        <v>489.126</v>
      </c>
      <c r="BI93" s="33">
        <v>463.048</v>
      </c>
      <c r="BJ93" s="33">
        <v>436.395</v>
      </c>
      <c r="BK93" s="33">
        <v>409.383</v>
      </c>
      <c r="BL93" s="33">
        <v>383.232</v>
      </c>
      <c r="BM93" s="33">
        <v>358.541</v>
      </c>
      <c r="BN93" s="33">
        <v>335.073</v>
      </c>
      <c r="BO93" s="33">
        <v>311.949</v>
      </c>
      <c r="BP93" s="33">
        <v>289.284</v>
      </c>
      <c r="BQ93" s="33">
        <v>268.074</v>
      </c>
      <c r="BR93" s="33">
        <v>248.707</v>
      </c>
      <c r="BS93" s="33">
        <v>230.846</v>
      </c>
      <c r="BT93" s="33">
        <v>213.669</v>
      </c>
      <c r="BU93" s="33">
        <v>197.224</v>
      </c>
      <c r="BV93" s="33">
        <v>181.841</v>
      </c>
      <c r="BW93" s="33">
        <v>167.56</v>
      </c>
      <c r="BX93" s="33">
        <v>154.199</v>
      </c>
      <c r="BY93" s="33">
        <v>141.582</v>
      </c>
      <c r="BZ93" s="33">
        <v>129.807</v>
      </c>
      <c r="CA93" s="33">
        <v>118.099</v>
      </c>
      <c r="CB93" s="33">
        <v>106.077</v>
      </c>
      <c r="CC93" s="33">
        <v>94.081</v>
      </c>
      <c r="CD93" s="33">
        <v>82.855</v>
      </c>
      <c r="CE93" s="33">
        <v>72.267</v>
      </c>
      <c r="CF93" s="33">
        <v>62.405</v>
      </c>
      <c r="CG93" s="33">
        <v>53.395</v>
      </c>
      <c r="CH93" s="33">
        <v>45.179</v>
      </c>
      <c r="CI93" s="33">
        <v>37.539</v>
      </c>
      <c r="CJ93" s="33">
        <v>30.474</v>
      </c>
      <c r="CK93" s="33">
        <v>24.302</v>
      </c>
      <c r="CL93" s="33">
        <v>19.151</v>
      </c>
      <c r="CM93" s="33">
        <v>14.873</v>
      </c>
      <c r="CN93" s="33">
        <v>11.121</v>
      </c>
      <c r="CO93" s="33">
        <v>7.877</v>
      </c>
      <c r="CP93" s="33">
        <v>5.342</v>
      </c>
      <c r="CQ93" s="33">
        <v>3.554</v>
      </c>
      <c r="CR93" s="33">
        <v>2.362</v>
      </c>
      <c r="CS93" s="33">
        <v>1.548</v>
      </c>
      <c r="CT93" s="33">
        <v>1.118</v>
      </c>
      <c r="CU93" s="33">
        <v>0.807</v>
      </c>
      <c r="CV93" s="33">
        <v>0.452</v>
      </c>
      <c r="CW93" s="33">
        <v>0.111</v>
      </c>
      <c r="CX93" s="33">
        <v>0.368</v>
      </c>
      <c r="CY93" s="12">
        <f t="shared" si="12"/>
        <v>74136.22400000002</v>
      </c>
      <c r="CZ93" s="12">
        <f t="shared" si="13"/>
        <v>30950.679999999993</v>
      </c>
      <c r="DA93" s="12">
        <f t="shared" si="14"/>
        <v>3330.099</v>
      </c>
      <c r="DB93" s="14">
        <f t="shared" si="15"/>
        <v>41.748390098745766</v>
      </c>
      <c r="DC93" s="14">
        <f t="shared" si="16"/>
        <v>4.4918648675713495</v>
      </c>
      <c r="DD93" s="14">
        <f t="shared" si="17"/>
        <v>53.75974503368288</v>
      </c>
    </row>
    <row r="94" spans="1:108" ht="13.5">
      <c r="A94" s="9">
        <v>2041</v>
      </c>
      <c r="B94" s="33">
        <v>1648.972</v>
      </c>
      <c r="C94" s="33">
        <v>1647.125</v>
      </c>
      <c r="D94" s="33">
        <v>1643.23</v>
      </c>
      <c r="E94" s="33">
        <v>1637.459</v>
      </c>
      <c r="F94" s="33">
        <v>1629.982</v>
      </c>
      <c r="G94" s="33">
        <v>1620.974</v>
      </c>
      <c r="H94" s="33">
        <v>1610.604</v>
      </c>
      <c r="I94" s="33">
        <v>1599.042</v>
      </c>
      <c r="J94" s="33">
        <v>1586.464</v>
      </c>
      <c r="K94" s="33">
        <v>1573.039</v>
      </c>
      <c r="L94" s="33">
        <v>1558.965</v>
      </c>
      <c r="M94" s="33">
        <v>1544.447</v>
      </c>
      <c r="N94" s="33">
        <v>1529.509</v>
      </c>
      <c r="O94" s="33">
        <v>1514.268</v>
      </c>
      <c r="P94" s="33">
        <v>1498.982</v>
      </c>
      <c r="Q94" s="33">
        <v>1483.624</v>
      </c>
      <c r="R94" s="33">
        <v>1467.995</v>
      </c>
      <c r="S94" s="33">
        <v>1454.112</v>
      </c>
      <c r="T94" s="33">
        <v>1442.909</v>
      </c>
      <c r="U94" s="33">
        <v>1433.483</v>
      </c>
      <c r="V94" s="33">
        <v>1423.545</v>
      </c>
      <c r="W94" s="33">
        <v>1413.021</v>
      </c>
      <c r="X94" s="33">
        <v>1403.492</v>
      </c>
      <c r="Y94" s="33">
        <v>1395.345</v>
      </c>
      <c r="Z94" s="33">
        <v>1387.581</v>
      </c>
      <c r="AA94" s="33">
        <v>1378.462</v>
      </c>
      <c r="AB94" s="33">
        <v>1367.909</v>
      </c>
      <c r="AC94" s="33">
        <v>1355.303</v>
      </c>
      <c r="AD94" s="33">
        <v>1340.026</v>
      </c>
      <c r="AE94" s="33">
        <v>1321.895</v>
      </c>
      <c r="AF94" s="33">
        <v>1302.181</v>
      </c>
      <c r="AG94" s="33">
        <v>1281.607</v>
      </c>
      <c r="AH94" s="33">
        <v>1253.869</v>
      </c>
      <c r="AI94" s="33">
        <v>1216.262</v>
      </c>
      <c r="AJ94" s="33">
        <v>1171.949</v>
      </c>
      <c r="AK94" s="33">
        <v>1127.263</v>
      </c>
      <c r="AL94" s="33">
        <v>1081.492</v>
      </c>
      <c r="AM94" s="33">
        <v>1036.044</v>
      </c>
      <c r="AN94" s="33">
        <v>992.446</v>
      </c>
      <c r="AO94" s="33">
        <v>950.454</v>
      </c>
      <c r="AP94" s="33">
        <v>908.565</v>
      </c>
      <c r="AQ94" s="33">
        <v>867.396</v>
      </c>
      <c r="AR94" s="33">
        <v>828.775</v>
      </c>
      <c r="AS94" s="33">
        <v>793.578</v>
      </c>
      <c r="AT94" s="33">
        <v>761.657</v>
      </c>
      <c r="AU94" s="33">
        <v>730.871</v>
      </c>
      <c r="AV94" s="33">
        <v>700.299</v>
      </c>
      <c r="AW94" s="33">
        <v>677.338</v>
      </c>
      <c r="AX94" s="33">
        <v>665.023</v>
      </c>
      <c r="AY94" s="33">
        <v>659.456</v>
      </c>
      <c r="AZ94" s="33">
        <v>653.847</v>
      </c>
      <c r="BA94" s="33">
        <v>649.728</v>
      </c>
      <c r="BB94" s="33">
        <v>641.006</v>
      </c>
      <c r="BC94" s="33">
        <v>624.012</v>
      </c>
      <c r="BD94" s="33">
        <v>601.434</v>
      </c>
      <c r="BE94" s="33">
        <v>579.947</v>
      </c>
      <c r="BF94" s="33">
        <v>558.601</v>
      </c>
      <c r="BG94" s="33">
        <v>535.398</v>
      </c>
      <c r="BH94" s="33">
        <v>510.134</v>
      </c>
      <c r="BI94" s="33">
        <v>483.479</v>
      </c>
      <c r="BJ94" s="33">
        <v>456.438</v>
      </c>
      <c r="BK94" s="33">
        <v>428.975</v>
      </c>
      <c r="BL94" s="33">
        <v>402.154</v>
      </c>
      <c r="BM94" s="33">
        <v>376.67</v>
      </c>
      <c r="BN94" s="33">
        <v>352.286</v>
      </c>
      <c r="BO94" s="33">
        <v>328.053</v>
      </c>
      <c r="BP94" s="33">
        <v>304.136</v>
      </c>
      <c r="BQ94" s="33">
        <v>281.641</v>
      </c>
      <c r="BR94" s="33">
        <v>261.018</v>
      </c>
      <c r="BS94" s="33">
        <v>241.928</v>
      </c>
      <c r="BT94" s="33">
        <v>223.49</v>
      </c>
      <c r="BU94" s="33">
        <v>205.76</v>
      </c>
      <c r="BV94" s="33">
        <v>189.25</v>
      </c>
      <c r="BW94" s="33">
        <v>174.082</v>
      </c>
      <c r="BX94" s="33">
        <v>160.013</v>
      </c>
      <c r="BY94" s="33">
        <v>146.711</v>
      </c>
      <c r="BZ94" s="33">
        <v>134.289</v>
      </c>
      <c r="CA94" s="33">
        <v>122.038</v>
      </c>
      <c r="CB94" s="33">
        <v>109.59</v>
      </c>
      <c r="CC94" s="33">
        <v>97.252</v>
      </c>
      <c r="CD94" s="33">
        <v>85.736</v>
      </c>
      <c r="CE94" s="33">
        <v>74.913</v>
      </c>
      <c r="CF94" s="33">
        <v>64.815</v>
      </c>
      <c r="CG94" s="33">
        <v>55.534</v>
      </c>
      <c r="CH94" s="33">
        <v>47.031</v>
      </c>
      <c r="CI94" s="33">
        <v>39.145</v>
      </c>
      <c r="CJ94" s="33">
        <v>31.863</v>
      </c>
      <c r="CK94" s="33">
        <v>25.491</v>
      </c>
      <c r="CL94" s="33">
        <v>20.156</v>
      </c>
      <c r="CM94" s="33">
        <v>15.709</v>
      </c>
      <c r="CN94" s="33">
        <v>11.805</v>
      </c>
      <c r="CO94" s="33">
        <v>8.425</v>
      </c>
      <c r="CP94" s="33">
        <v>5.768</v>
      </c>
      <c r="CQ94" s="33">
        <v>3.874</v>
      </c>
      <c r="CR94" s="33">
        <v>2.592</v>
      </c>
      <c r="CS94" s="33">
        <v>1.698</v>
      </c>
      <c r="CT94" s="33">
        <v>1.198</v>
      </c>
      <c r="CU94" s="33">
        <v>0.839</v>
      </c>
      <c r="CV94" s="33">
        <v>0.458</v>
      </c>
      <c r="CW94" s="33">
        <v>0.106</v>
      </c>
      <c r="CX94" s="33">
        <v>0.375</v>
      </c>
      <c r="CY94" s="12">
        <f t="shared" si="12"/>
        <v>75249.18</v>
      </c>
      <c r="CZ94" s="12">
        <f t="shared" si="13"/>
        <v>31125.184999999998</v>
      </c>
      <c r="DA94" s="12">
        <f t="shared" si="14"/>
        <v>3476.7819999999997</v>
      </c>
      <c r="DB94" s="14">
        <f t="shared" si="15"/>
        <v>41.362822824115824</v>
      </c>
      <c r="DC94" s="14">
        <f t="shared" si="16"/>
        <v>4.620358653742141</v>
      </c>
      <c r="DD94" s="14">
        <f t="shared" si="17"/>
        <v>54.01681852214203</v>
      </c>
    </row>
    <row r="95" spans="1:108" ht="13.5">
      <c r="A95" s="9">
        <v>2042</v>
      </c>
      <c r="B95" s="33">
        <v>1646.039</v>
      </c>
      <c r="C95" s="33">
        <v>1645.843</v>
      </c>
      <c r="D95" s="33">
        <v>1643.656</v>
      </c>
      <c r="E95" s="33">
        <v>1639.614</v>
      </c>
      <c r="F95" s="33">
        <v>1633.859</v>
      </c>
      <c r="G95" s="33">
        <v>1626.534</v>
      </c>
      <c r="H95" s="33">
        <v>1617.778</v>
      </c>
      <c r="I95" s="33">
        <v>1607.727</v>
      </c>
      <c r="J95" s="33">
        <v>1596.529</v>
      </c>
      <c r="K95" s="33">
        <v>1584.319</v>
      </c>
      <c r="L95" s="33">
        <v>1571.332</v>
      </c>
      <c r="M95" s="33">
        <v>1557.8</v>
      </c>
      <c r="N95" s="33">
        <v>1543.402</v>
      </c>
      <c r="O95" s="33">
        <v>1528.091</v>
      </c>
      <c r="P95" s="33">
        <v>1512.289</v>
      </c>
      <c r="Q95" s="33">
        <v>1496.371</v>
      </c>
      <c r="R95" s="33">
        <v>1480.167</v>
      </c>
      <c r="S95" s="33">
        <v>1465.39</v>
      </c>
      <c r="T95" s="33">
        <v>1452.912</v>
      </c>
      <c r="U95" s="33">
        <v>1442.016</v>
      </c>
      <c r="V95" s="33">
        <v>1430.7</v>
      </c>
      <c r="W95" s="33">
        <v>1418.861</v>
      </c>
      <c r="X95" s="33">
        <v>1408.414</v>
      </c>
      <c r="Y95" s="33">
        <v>1399.945</v>
      </c>
      <c r="Z95" s="33">
        <v>1392.362</v>
      </c>
      <c r="AA95" s="33">
        <v>1383.578</v>
      </c>
      <c r="AB95" s="33">
        <v>1373.515</v>
      </c>
      <c r="AC95" s="33">
        <v>1362.053</v>
      </c>
      <c r="AD95" s="33">
        <v>1348.761</v>
      </c>
      <c r="AE95" s="33">
        <v>1333.24</v>
      </c>
      <c r="AF95" s="33">
        <v>1316.119</v>
      </c>
      <c r="AG95" s="33">
        <v>1297.991</v>
      </c>
      <c r="AH95" s="33">
        <v>1273.401</v>
      </c>
      <c r="AI95" s="33">
        <v>1239.926</v>
      </c>
      <c r="AJ95" s="33">
        <v>1200.171</v>
      </c>
      <c r="AK95" s="33">
        <v>1159.786</v>
      </c>
      <c r="AL95" s="33">
        <v>1118.373</v>
      </c>
      <c r="AM95" s="33">
        <v>1075.43</v>
      </c>
      <c r="AN95" s="33">
        <v>1031.518</v>
      </c>
      <c r="AO95" s="33">
        <v>987.281</v>
      </c>
      <c r="AP95" s="33">
        <v>943.118</v>
      </c>
      <c r="AQ95" s="33">
        <v>899.31</v>
      </c>
      <c r="AR95" s="33">
        <v>858.013</v>
      </c>
      <c r="AS95" s="33">
        <v>820.465</v>
      </c>
      <c r="AT95" s="33">
        <v>786.345</v>
      </c>
      <c r="AU95" s="33">
        <v>753.188</v>
      </c>
      <c r="AV95" s="33">
        <v>720.408</v>
      </c>
      <c r="AW95" s="33">
        <v>694.623</v>
      </c>
      <c r="AX95" s="33">
        <v>678.538</v>
      </c>
      <c r="AY95" s="33">
        <v>668.851</v>
      </c>
      <c r="AZ95" s="33">
        <v>659.376</v>
      </c>
      <c r="BA95" s="33">
        <v>651.139</v>
      </c>
      <c r="BB95" s="33">
        <v>640.826</v>
      </c>
      <c r="BC95" s="33">
        <v>626.095</v>
      </c>
      <c r="BD95" s="33">
        <v>608.213</v>
      </c>
      <c r="BE95" s="33">
        <v>591.16</v>
      </c>
      <c r="BF95" s="33">
        <v>574.587</v>
      </c>
      <c r="BG95" s="33">
        <v>554.851</v>
      </c>
      <c r="BH95" s="33">
        <v>530.675</v>
      </c>
      <c r="BI95" s="33">
        <v>503.527</v>
      </c>
      <c r="BJ95" s="33">
        <v>476.326</v>
      </c>
      <c r="BK95" s="33">
        <v>448.696</v>
      </c>
      <c r="BL95" s="33">
        <v>421.45</v>
      </c>
      <c r="BM95" s="33">
        <v>395.356</v>
      </c>
      <c r="BN95" s="33">
        <v>370.191</v>
      </c>
      <c r="BO95" s="33">
        <v>344.965</v>
      </c>
      <c r="BP95" s="33">
        <v>319.882</v>
      </c>
      <c r="BQ95" s="33">
        <v>296.162</v>
      </c>
      <c r="BR95" s="33">
        <v>274.32</v>
      </c>
      <c r="BS95" s="33">
        <v>254.017</v>
      </c>
      <c r="BT95" s="33">
        <v>234.313</v>
      </c>
      <c r="BU95" s="33">
        <v>215.29</v>
      </c>
      <c r="BV95" s="33">
        <v>197.583</v>
      </c>
      <c r="BW95" s="33">
        <v>181.383</v>
      </c>
      <c r="BX95" s="33">
        <v>166.413</v>
      </c>
      <c r="BY95" s="33">
        <v>152.23</v>
      </c>
      <c r="BZ95" s="33">
        <v>138.95</v>
      </c>
      <c r="CA95" s="33">
        <v>126.017</v>
      </c>
      <c r="CB95" s="33">
        <v>113.116</v>
      </c>
      <c r="CC95" s="33">
        <v>100.496</v>
      </c>
      <c r="CD95" s="33">
        <v>88.729</v>
      </c>
      <c r="CE95" s="33">
        <v>77.724</v>
      </c>
      <c r="CF95" s="33">
        <v>67.411</v>
      </c>
      <c r="CG95" s="33">
        <v>57.817</v>
      </c>
      <c r="CH95" s="33">
        <v>48.953</v>
      </c>
      <c r="CI95" s="33">
        <v>40.76</v>
      </c>
      <c r="CJ95" s="33">
        <v>33.202</v>
      </c>
      <c r="CK95" s="33">
        <v>26.596</v>
      </c>
      <c r="CL95" s="33">
        <v>21.079</v>
      </c>
      <c r="CM95" s="33">
        <v>16.492</v>
      </c>
      <c r="CN95" s="33">
        <v>12.461</v>
      </c>
      <c r="CO95" s="33">
        <v>8.969</v>
      </c>
      <c r="CP95" s="33">
        <v>6.211</v>
      </c>
      <c r="CQ95" s="33">
        <v>4.216</v>
      </c>
      <c r="CR95" s="33">
        <v>2.836</v>
      </c>
      <c r="CS95" s="33">
        <v>1.862</v>
      </c>
      <c r="CT95" s="33">
        <v>1.294</v>
      </c>
      <c r="CU95" s="33">
        <v>0.885</v>
      </c>
      <c r="CV95" s="33">
        <v>0.475</v>
      </c>
      <c r="CW95" s="33">
        <v>0.113</v>
      </c>
      <c r="CX95" s="33">
        <v>0.383</v>
      </c>
      <c r="CY95" s="12">
        <f t="shared" si="12"/>
        <v>76352.02499999995</v>
      </c>
      <c r="CZ95" s="12">
        <f t="shared" si="13"/>
        <v>31291.668</v>
      </c>
      <c r="DA95" s="12">
        <f t="shared" si="14"/>
        <v>3633.6049999999996</v>
      </c>
      <c r="DB95" s="14">
        <f t="shared" si="15"/>
        <v>40.98341596048044</v>
      </c>
      <c r="DC95" s="14">
        <f t="shared" si="16"/>
        <v>4.759015887266909</v>
      </c>
      <c r="DD95" s="14">
        <f t="shared" si="17"/>
        <v>54.257568152252645</v>
      </c>
    </row>
    <row r="96" spans="1:108" ht="13.5">
      <c r="A96" s="9">
        <v>2043</v>
      </c>
      <c r="B96" s="33">
        <v>1642.353</v>
      </c>
      <c r="C96" s="33">
        <v>1643.41</v>
      </c>
      <c r="D96" s="33">
        <v>1642.644</v>
      </c>
      <c r="E96" s="33">
        <v>1640.154</v>
      </c>
      <c r="F96" s="33">
        <v>1636.038</v>
      </c>
      <c r="G96" s="33">
        <v>1630.396</v>
      </c>
      <c r="H96" s="33">
        <v>1623.326</v>
      </c>
      <c r="I96" s="33">
        <v>1614.929</v>
      </c>
      <c r="J96" s="33">
        <v>1605.303</v>
      </c>
      <c r="K96" s="33">
        <v>1594.547</v>
      </c>
      <c r="L96" s="33">
        <v>1582.912</v>
      </c>
      <c r="M96" s="33">
        <v>1570.65</v>
      </c>
      <c r="N96" s="33">
        <v>1557.1</v>
      </c>
      <c r="O96" s="33">
        <v>1542.057</v>
      </c>
      <c r="P96" s="33">
        <v>1526.078</v>
      </c>
      <c r="Q96" s="33">
        <v>1509.921</v>
      </c>
      <c r="R96" s="33">
        <v>1493.436</v>
      </c>
      <c r="S96" s="33">
        <v>1477.972</v>
      </c>
      <c r="T96" s="33">
        <v>1464.277</v>
      </c>
      <c r="U96" s="33">
        <v>1451.856</v>
      </c>
      <c r="V96" s="33">
        <v>1439.077</v>
      </c>
      <c r="W96" s="33">
        <v>1425.81</v>
      </c>
      <c r="X96" s="33">
        <v>1414.215</v>
      </c>
      <c r="Y96" s="33">
        <v>1405.056</v>
      </c>
      <c r="Z96" s="33">
        <v>1397.188</v>
      </c>
      <c r="AA96" s="33">
        <v>1388.288</v>
      </c>
      <c r="AB96" s="33">
        <v>1378.316</v>
      </c>
      <c r="AC96" s="33">
        <v>1367.461</v>
      </c>
      <c r="AD96" s="33">
        <v>1355.416</v>
      </c>
      <c r="AE96" s="33">
        <v>1341.69</v>
      </c>
      <c r="AF96" s="33">
        <v>1326.416</v>
      </c>
      <c r="AG96" s="33">
        <v>1309.944</v>
      </c>
      <c r="AH96" s="33">
        <v>1288.222</v>
      </c>
      <c r="AI96" s="33">
        <v>1259.358</v>
      </c>
      <c r="AJ96" s="33">
        <v>1225.142</v>
      </c>
      <c r="AK96" s="33">
        <v>1190.016</v>
      </c>
      <c r="AL96" s="33">
        <v>1154.002</v>
      </c>
      <c r="AM96" s="33">
        <v>1114.463</v>
      </c>
      <c r="AN96" s="33">
        <v>1070.824</v>
      </c>
      <c r="AO96" s="33">
        <v>1024.736</v>
      </c>
      <c r="AP96" s="33">
        <v>978.718</v>
      </c>
      <c r="AQ96" s="33">
        <v>932.605</v>
      </c>
      <c r="AR96" s="33">
        <v>889.099</v>
      </c>
      <c r="AS96" s="33">
        <v>849.907</v>
      </c>
      <c r="AT96" s="33">
        <v>814.369</v>
      </c>
      <c r="AU96" s="33">
        <v>779.54</v>
      </c>
      <c r="AV96" s="33">
        <v>745.323</v>
      </c>
      <c r="AW96" s="33">
        <v>716.767</v>
      </c>
      <c r="AX96" s="33">
        <v>695.877</v>
      </c>
      <c r="AY96" s="33">
        <v>680.365</v>
      </c>
      <c r="AZ96" s="33">
        <v>665.411</v>
      </c>
      <c r="BA96" s="33">
        <v>651.34</v>
      </c>
      <c r="BB96" s="33">
        <v>638.264</v>
      </c>
      <c r="BC96" s="33">
        <v>625.546</v>
      </c>
      <c r="BD96" s="33">
        <v>612.723</v>
      </c>
      <c r="BE96" s="33">
        <v>600.365</v>
      </c>
      <c r="BF96" s="33">
        <v>588.849</v>
      </c>
      <c r="BG96" s="33">
        <v>572.893</v>
      </c>
      <c r="BH96" s="33">
        <v>550.087</v>
      </c>
      <c r="BI96" s="33">
        <v>522.712</v>
      </c>
      <c r="BJ96" s="33">
        <v>495.689</v>
      </c>
      <c r="BK96" s="33">
        <v>468.288</v>
      </c>
      <c r="BL96" s="33">
        <v>440.945</v>
      </c>
      <c r="BM96" s="33">
        <v>414.454</v>
      </c>
      <c r="BN96" s="33">
        <v>388.639</v>
      </c>
      <c r="BO96" s="33">
        <v>362.555</v>
      </c>
      <c r="BP96" s="33">
        <v>336.433</v>
      </c>
      <c r="BQ96" s="33">
        <v>311.576</v>
      </c>
      <c r="BR96" s="33">
        <v>288.561</v>
      </c>
      <c r="BS96" s="33">
        <v>267.056</v>
      </c>
      <c r="BT96" s="33">
        <v>246.079</v>
      </c>
      <c r="BU96" s="33">
        <v>225.74</v>
      </c>
      <c r="BV96" s="33">
        <v>206.78</v>
      </c>
      <c r="BW96" s="33">
        <v>189.439</v>
      </c>
      <c r="BX96" s="33">
        <v>173.43</v>
      </c>
      <c r="BY96" s="33">
        <v>158.225</v>
      </c>
      <c r="BZ96" s="33">
        <v>143.929</v>
      </c>
      <c r="CA96" s="33">
        <v>130.194</v>
      </c>
      <c r="CB96" s="33">
        <v>116.799</v>
      </c>
      <c r="CC96" s="33">
        <v>103.888</v>
      </c>
      <c r="CD96" s="33">
        <v>91.866</v>
      </c>
      <c r="CE96" s="33">
        <v>80.676</v>
      </c>
      <c r="CF96" s="33">
        <v>70.135</v>
      </c>
      <c r="CG96" s="33">
        <v>60.191</v>
      </c>
      <c r="CH96" s="33">
        <v>50.918</v>
      </c>
      <c r="CI96" s="33">
        <v>42.381</v>
      </c>
      <c r="CJ96" s="33">
        <v>34.511</v>
      </c>
      <c r="CK96" s="33">
        <v>27.649</v>
      </c>
      <c r="CL96" s="33">
        <v>21.953</v>
      </c>
      <c r="CM96" s="33">
        <v>17.241</v>
      </c>
      <c r="CN96" s="33">
        <v>13.1</v>
      </c>
      <c r="CO96" s="33">
        <v>9.517</v>
      </c>
      <c r="CP96" s="33">
        <v>6.67</v>
      </c>
      <c r="CQ96" s="33">
        <v>4.576</v>
      </c>
      <c r="CR96" s="33">
        <v>3.096</v>
      </c>
      <c r="CS96" s="33">
        <v>2.04</v>
      </c>
      <c r="CT96" s="33">
        <v>1.402</v>
      </c>
      <c r="CU96" s="33">
        <v>0.942</v>
      </c>
      <c r="CV96" s="33">
        <v>0.501</v>
      </c>
      <c r="CW96" s="33">
        <v>0.127</v>
      </c>
      <c r="CX96" s="33">
        <v>0.393</v>
      </c>
      <c r="CY96" s="12">
        <f t="shared" si="12"/>
        <v>77444.343</v>
      </c>
      <c r="CZ96" s="12">
        <f t="shared" si="13"/>
        <v>31449.359000000004</v>
      </c>
      <c r="DA96" s="12">
        <f t="shared" si="14"/>
        <v>3800.5689999999995</v>
      </c>
      <c r="DB96" s="14">
        <f t="shared" si="15"/>
        <v>40.60898160114807</v>
      </c>
      <c r="DC96" s="14">
        <f t="shared" si="16"/>
        <v>4.907484333620081</v>
      </c>
      <c r="DD96" s="14">
        <f t="shared" si="17"/>
        <v>54.483534065231844</v>
      </c>
    </row>
    <row r="97" spans="1:108" ht="13.5">
      <c r="A97" s="9">
        <v>2044</v>
      </c>
      <c r="B97" s="33">
        <v>1638.07</v>
      </c>
      <c r="C97" s="33">
        <v>1640</v>
      </c>
      <c r="D97" s="33">
        <v>1640.379</v>
      </c>
      <c r="E97" s="33">
        <v>1639.254</v>
      </c>
      <c r="F97" s="33">
        <v>1636.672</v>
      </c>
      <c r="G97" s="33">
        <v>1632.688</v>
      </c>
      <c r="H97" s="33">
        <v>1627.345</v>
      </c>
      <c r="I97" s="33">
        <v>1620.697</v>
      </c>
      <c r="J97" s="33">
        <v>1612.795</v>
      </c>
      <c r="K97" s="33">
        <v>1603.684</v>
      </c>
      <c r="L97" s="33">
        <v>1593.622</v>
      </c>
      <c r="M97" s="33">
        <v>1582.868</v>
      </c>
      <c r="N97" s="33">
        <v>1570.436</v>
      </c>
      <c r="O97" s="33">
        <v>1555.963</v>
      </c>
      <c r="P97" s="33">
        <v>1540.12</v>
      </c>
      <c r="Q97" s="33">
        <v>1524.017</v>
      </c>
      <c r="R97" s="33">
        <v>1507.526</v>
      </c>
      <c r="S97" s="33">
        <v>1491.58</v>
      </c>
      <c r="T97" s="33">
        <v>1476.789</v>
      </c>
      <c r="U97" s="33">
        <v>1462.875</v>
      </c>
      <c r="V97" s="33">
        <v>1448.643</v>
      </c>
      <c r="W97" s="33">
        <v>1433.943</v>
      </c>
      <c r="X97" s="33">
        <v>1421.034</v>
      </c>
      <c r="Y97" s="33">
        <v>1410.784</v>
      </c>
      <c r="Z97" s="33">
        <v>1402.083</v>
      </c>
      <c r="AA97" s="33">
        <v>1392.529</v>
      </c>
      <c r="AB97" s="33">
        <v>1382.116</v>
      </c>
      <c r="AC97" s="33">
        <v>1371.351</v>
      </c>
      <c r="AD97" s="33">
        <v>1360.081</v>
      </c>
      <c r="AE97" s="33">
        <v>1347.734</v>
      </c>
      <c r="AF97" s="33">
        <v>1333.917</v>
      </c>
      <c r="AG97" s="33">
        <v>1318.754</v>
      </c>
      <c r="AH97" s="33">
        <v>1299.729</v>
      </c>
      <c r="AI97" s="33">
        <v>1275.565</v>
      </c>
      <c r="AJ97" s="33">
        <v>1247.172</v>
      </c>
      <c r="AK97" s="33">
        <v>1217.605</v>
      </c>
      <c r="AL97" s="33">
        <v>1187.298</v>
      </c>
      <c r="AM97" s="33">
        <v>1151.676</v>
      </c>
      <c r="AN97" s="33">
        <v>1109.109</v>
      </c>
      <c r="AO97" s="33">
        <v>1062.128</v>
      </c>
      <c r="AP97" s="33">
        <v>1015.182</v>
      </c>
      <c r="AQ97" s="33">
        <v>967.712</v>
      </c>
      <c r="AR97" s="33">
        <v>922.701</v>
      </c>
      <c r="AS97" s="33">
        <v>882.199</v>
      </c>
      <c r="AT97" s="33">
        <v>845.3</v>
      </c>
      <c r="AU97" s="33">
        <v>808.848</v>
      </c>
      <c r="AV97" s="33">
        <v>773.218</v>
      </c>
      <c r="AW97" s="33">
        <v>741.727</v>
      </c>
      <c r="AX97" s="33">
        <v>715.629</v>
      </c>
      <c r="AY97" s="33">
        <v>693.733</v>
      </c>
      <c r="AZ97" s="33">
        <v>672.726</v>
      </c>
      <c r="BA97" s="33">
        <v>652.225</v>
      </c>
      <c r="BB97" s="33">
        <v>635.801</v>
      </c>
      <c r="BC97" s="33">
        <v>624.568</v>
      </c>
      <c r="BD97" s="33">
        <v>616.332</v>
      </c>
      <c r="BE97" s="33">
        <v>608.203</v>
      </c>
      <c r="BF97" s="33">
        <v>601.25</v>
      </c>
      <c r="BG97" s="33">
        <v>588.87</v>
      </c>
      <c r="BH97" s="33">
        <v>567.633</v>
      </c>
      <c r="BI97" s="33">
        <v>540.505</v>
      </c>
      <c r="BJ97" s="33">
        <v>514.125</v>
      </c>
      <c r="BK97" s="33">
        <v>487.461</v>
      </c>
      <c r="BL97" s="33">
        <v>460.444</v>
      </c>
      <c r="BM97" s="33">
        <v>433.798</v>
      </c>
      <c r="BN97" s="33">
        <v>407.452</v>
      </c>
      <c r="BO97" s="33">
        <v>380.67</v>
      </c>
      <c r="BP97" s="33">
        <v>353.676</v>
      </c>
      <c r="BQ97" s="33">
        <v>327.801</v>
      </c>
      <c r="BR97" s="33">
        <v>303.667</v>
      </c>
      <c r="BS97" s="33">
        <v>280.965</v>
      </c>
      <c r="BT97" s="33">
        <v>258.707</v>
      </c>
      <c r="BU97" s="33">
        <v>237.025</v>
      </c>
      <c r="BV97" s="33">
        <v>216.763</v>
      </c>
      <c r="BW97" s="33">
        <v>198.218</v>
      </c>
      <c r="BX97" s="33">
        <v>181.097</v>
      </c>
      <c r="BY97" s="33">
        <v>164.784</v>
      </c>
      <c r="BZ97" s="33">
        <v>149.375</v>
      </c>
      <c r="CA97" s="33">
        <v>134.752</v>
      </c>
      <c r="CB97" s="33">
        <v>120.785</v>
      </c>
      <c r="CC97" s="33">
        <v>107.524</v>
      </c>
      <c r="CD97" s="33">
        <v>95.181</v>
      </c>
      <c r="CE97" s="33">
        <v>83.741</v>
      </c>
      <c r="CF97" s="33">
        <v>72.918</v>
      </c>
      <c r="CG97" s="33">
        <v>62.6</v>
      </c>
      <c r="CH97" s="33">
        <v>52.9</v>
      </c>
      <c r="CI97" s="33">
        <v>44.005</v>
      </c>
      <c r="CJ97" s="33">
        <v>35.814</v>
      </c>
      <c r="CK97" s="33">
        <v>28.693</v>
      </c>
      <c r="CL97" s="33">
        <v>22.817</v>
      </c>
      <c r="CM97" s="33">
        <v>17.985</v>
      </c>
      <c r="CN97" s="33">
        <v>13.738</v>
      </c>
      <c r="CO97" s="33">
        <v>10.073</v>
      </c>
      <c r="CP97" s="33">
        <v>7.145</v>
      </c>
      <c r="CQ97" s="33">
        <v>4.951</v>
      </c>
      <c r="CR97" s="33">
        <v>3.367</v>
      </c>
      <c r="CS97" s="33">
        <v>2.229</v>
      </c>
      <c r="CT97" s="33">
        <v>1.52</v>
      </c>
      <c r="CU97" s="33">
        <v>1.008</v>
      </c>
      <c r="CV97" s="33">
        <v>0.536</v>
      </c>
      <c r="CW97" s="33">
        <v>0.144</v>
      </c>
      <c r="CX97" s="33">
        <v>0.405</v>
      </c>
      <c r="CY97" s="12">
        <f t="shared" si="12"/>
        <v>78525.852</v>
      </c>
      <c r="CZ97" s="12">
        <f t="shared" si="13"/>
        <v>31597.38</v>
      </c>
      <c r="DA97" s="12">
        <f t="shared" si="14"/>
        <v>3977.5789999999997</v>
      </c>
      <c r="DB97" s="14">
        <f t="shared" si="15"/>
        <v>40.23818805557182</v>
      </c>
      <c r="DC97" s="14">
        <f t="shared" si="16"/>
        <v>5.065311484936196</v>
      </c>
      <c r="DD97" s="14">
        <f t="shared" si="17"/>
        <v>54.696500459491986</v>
      </c>
    </row>
    <row r="98" spans="1:108" ht="13.5">
      <c r="A98" s="9">
        <v>2045</v>
      </c>
      <c r="B98" s="33">
        <v>1633.403</v>
      </c>
      <c r="C98" s="33">
        <v>1635.846</v>
      </c>
      <c r="D98" s="33">
        <v>1637.089</v>
      </c>
      <c r="E98" s="33">
        <v>1637.122</v>
      </c>
      <c r="F98" s="33">
        <v>1635.943</v>
      </c>
      <c r="G98" s="33">
        <v>1633.544</v>
      </c>
      <c r="H98" s="33">
        <v>1629.92</v>
      </c>
      <c r="I98" s="33">
        <v>1625.065</v>
      </c>
      <c r="J98" s="33">
        <v>1618.975</v>
      </c>
      <c r="K98" s="33">
        <v>1611.64</v>
      </c>
      <c r="L98" s="33">
        <v>1603.314</v>
      </c>
      <c r="M98" s="33">
        <v>1594.245</v>
      </c>
      <c r="N98" s="33">
        <v>1583.151</v>
      </c>
      <c r="O98" s="33">
        <v>1569.518</v>
      </c>
      <c r="P98" s="33">
        <v>1554.105</v>
      </c>
      <c r="Q98" s="33">
        <v>1538.332</v>
      </c>
      <c r="R98" s="33">
        <v>1522.094</v>
      </c>
      <c r="S98" s="33">
        <v>1505.893</v>
      </c>
      <c r="T98" s="33">
        <v>1490.185</v>
      </c>
      <c r="U98" s="33">
        <v>1474.911</v>
      </c>
      <c r="V98" s="33">
        <v>1459.328</v>
      </c>
      <c r="W98" s="33">
        <v>1443.313</v>
      </c>
      <c r="X98" s="33">
        <v>1429</v>
      </c>
      <c r="Y98" s="33">
        <v>1417.295</v>
      </c>
      <c r="Z98" s="33">
        <v>1407.213</v>
      </c>
      <c r="AA98" s="33">
        <v>1396.464</v>
      </c>
      <c r="AB98" s="33">
        <v>1385.037</v>
      </c>
      <c r="AC98" s="33">
        <v>1373.889</v>
      </c>
      <c r="AD98" s="33">
        <v>1363.115</v>
      </c>
      <c r="AE98" s="33">
        <v>1351.998</v>
      </c>
      <c r="AF98" s="33">
        <v>1339.505</v>
      </c>
      <c r="AG98" s="33">
        <v>1325.59</v>
      </c>
      <c r="AH98" s="33">
        <v>1309.124</v>
      </c>
      <c r="AI98" s="33">
        <v>1289.365</v>
      </c>
      <c r="AJ98" s="33">
        <v>1266.452</v>
      </c>
      <c r="AK98" s="33">
        <v>1242.161</v>
      </c>
      <c r="AL98" s="33">
        <v>1217.211</v>
      </c>
      <c r="AM98" s="33">
        <v>1185.667</v>
      </c>
      <c r="AN98" s="33">
        <v>1145.095</v>
      </c>
      <c r="AO98" s="33">
        <v>1098.604</v>
      </c>
      <c r="AP98" s="33">
        <v>1052.051</v>
      </c>
      <c r="AQ98" s="33">
        <v>1004.637</v>
      </c>
      <c r="AR98" s="33">
        <v>959.046</v>
      </c>
      <c r="AS98" s="33">
        <v>917.322</v>
      </c>
      <c r="AT98" s="33">
        <v>878.626</v>
      </c>
      <c r="AU98" s="33">
        <v>840.168</v>
      </c>
      <c r="AV98" s="33">
        <v>802.639</v>
      </c>
      <c r="AW98" s="33">
        <v>767.952</v>
      </c>
      <c r="AX98" s="33">
        <v>736.834</v>
      </c>
      <c r="AY98" s="33">
        <v>708.979</v>
      </c>
      <c r="AZ98" s="33">
        <v>682.238</v>
      </c>
      <c r="BA98" s="33">
        <v>655.687</v>
      </c>
      <c r="BB98" s="33">
        <v>635.825</v>
      </c>
      <c r="BC98" s="33">
        <v>625.243</v>
      </c>
      <c r="BD98" s="33">
        <v>620.331</v>
      </c>
      <c r="BE98" s="33">
        <v>615.261</v>
      </c>
      <c r="BF98" s="33">
        <v>611.632</v>
      </c>
      <c r="BG98" s="33">
        <v>602.1</v>
      </c>
      <c r="BH98" s="33">
        <v>582.559</v>
      </c>
      <c r="BI98" s="33">
        <v>556.346</v>
      </c>
      <c r="BJ98" s="33">
        <v>531.197</v>
      </c>
      <c r="BK98" s="33">
        <v>505.901</v>
      </c>
      <c r="BL98" s="33">
        <v>479.726</v>
      </c>
      <c r="BM98" s="33">
        <v>453.196</v>
      </c>
      <c r="BN98" s="33">
        <v>426.429</v>
      </c>
      <c r="BO98" s="33">
        <v>399.128</v>
      </c>
      <c r="BP98" s="33">
        <v>371.467</v>
      </c>
      <c r="BQ98" s="33">
        <v>344.726</v>
      </c>
      <c r="BR98" s="33">
        <v>319.546</v>
      </c>
      <c r="BS98" s="33">
        <v>295.665</v>
      </c>
      <c r="BT98" s="33">
        <v>272.129</v>
      </c>
      <c r="BU98" s="33">
        <v>249.081</v>
      </c>
      <c r="BV98" s="33">
        <v>227.488</v>
      </c>
      <c r="BW98" s="33">
        <v>207.716</v>
      </c>
      <c r="BX98" s="33">
        <v>189.458</v>
      </c>
      <c r="BY98" s="33">
        <v>171.996</v>
      </c>
      <c r="BZ98" s="33">
        <v>155.429</v>
      </c>
      <c r="CA98" s="33">
        <v>139.848</v>
      </c>
      <c r="CB98" s="33">
        <v>125.213</v>
      </c>
      <c r="CC98" s="33">
        <v>111.489</v>
      </c>
      <c r="CD98" s="33">
        <v>98.711</v>
      </c>
      <c r="CE98" s="33">
        <v>86.906</v>
      </c>
      <c r="CF98" s="33">
        <v>75.72</v>
      </c>
      <c r="CG98" s="33">
        <v>64.998</v>
      </c>
      <c r="CH98" s="33">
        <v>54.885</v>
      </c>
      <c r="CI98" s="33">
        <v>45.64</v>
      </c>
      <c r="CJ98" s="33">
        <v>37.143</v>
      </c>
      <c r="CK98" s="33">
        <v>29.768</v>
      </c>
      <c r="CL98" s="33">
        <v>23.711</v>
      </c>
      <c r="CM98" s="33">
        <v>18.745</v>
      </c>
      <c r="CN98" s="33">
        <v>14.386</v>
      </c>
      <c r="CO98" s="33">
        <v>10.639</v>
      </c>
      <c r="CP98" s="33">
        <v>7.628</v>
      </c>
      <c r="CQ98" s="33">
        <v>5.335</v>
      </c>
      <c r="CR98" s="33">
        <v>3.646</v>
      </c>
      <c r="CS98" s="33">
        <v>2.423</v>
      </c>
      <c r="CT98" s="33">
        <v>1.644</v>
      </c>
      <c r="CU98" s="33">
        <v>1.078</v>
      </c>
      <c r="CV98" s="33">
        <v>0.574</v>
      </c>
      <c r="CW98" s="33">
        <v>0.166</v>
      </c>
      <c r="CX98" s="33">
        <v>0.422</v>
      </c>
      <c r="CY98" s="12">
        <f t="shared" si="12"/>
        <v>79596.19299999997</v>
      </c>
      <c r="CZ98" s="12">
        <f t="shared" si="13"/>
        <v>31734.295000000002</v>
      </c>
      <c r="DA98" s="12">
        <f t="shared" si="14"/>
        <v>4164.547</v>
      </c>
      <c r="DB98" s="14">
        <f t="shared" si="15"/>
        <v>39.86911157924351</v>
      </c>
      <c r="DC98" s="14">
        <f t="shared" si="16"/>
        <v>5.232093198226203</v>
      </c>
      <c r="DD98" s="14">
        <f t="shared" si="17"/>
        <v>54.89879522253029</v>
      </c>
    </row>
    <row r="99" spans="1:108" ht="13.5">
      <c r="A99" s="9">
        <v>2046</v>
      </c>
      <c r="B99" s="33">
        <v>1628.631</v>
      </c>
      <c r="C99" s="33">
        <v>1631.232</v>
      </c>
      <c r="D99" s="33">
        <v>1633.044</v>
      </c>
      <c r="E99" s="33">
        <v>1634.003</v>
      </c>
      <c r="F99" s="33">
        <v>1634.041</v>
      </c>
      <c r="G99" s="33">
        <v>1633.101</v>
      </c>
      <c r="H99" s="33">
        <v>1631.115</v>
      </c>
      <c r="I99" s="33">
        <v>1628.019</v>
      </c>
      <c r="J99" s="33">
        <v>1623.753</v>
      </c>
      <c r="K99" s="33">
        <v>1618.251</v>
      </c>
      <c r="L99" s="33">
        <v>1611.746</v>
      </c>
      <c r="M99" s="33">
        <v>1604.469</v>
      </c>
      <c r="N99" s="33">
        <v>1594.88</v>
      </c>
      <c r="O99" s="33">
        <v>1582.327</v>
      </c>
      <c r="P99" s="33">
        <v>1567.63</v>
      </c>
      <c r="Q99" s="33">
        <v>1552.466</v>
      </c>
      <c r="R99" s="33">
        <v>1536.742</v>
      </c>
      <c r="S99" s="33">
        <v>1520.548</v>
      </c>
      <c r="T99" s="33">
        <v>1504.179</v>
      </c>
      <c r="U99" s="33">
        <v>1487.775</v>
      </c>
      <c r="V99" s="33">
        <v>1471.058</v>
      </c>
      <c r="W99" s="33">
        <v>1453.941</v>
      </c>
      <c r="X99" s="33">
        <v>1438.254</v>
      </c>
      <c r="Y99" s="33">
        <v>1424.84</v>
      </c>
      <c r="Z99" s="33">
        <v>1412.937</v>
      </c>
      <c r="AA99" s="33">
        <v>1400.551</v>
      </c>
      <c r="AB99" s="33">
        <v>1387.608</v>
      </c>
      <c r="AC99" s="33">
        <v>1375.685</v>
      </c>
      <c r="AD99" s="33">
        <v>1365.218</v>
      </c>
      <c r="AE99" s="33">
        <v>1355.257</v>
      </c>
      <c r="AF99" s="33">
        <v>1344.021</v>
      </c>
      <c r="AG99" s="33">
        <v>1331.385</v>
      </c>
      <c r="AH99" s="33">
        <v>1317.262</v>
      </c>
      <c r="AI99" s="33">
        <v>1301.271</v>
      </c>
      <c r="AJ99" s="33">
        <v>1282.995</v>
      </c>
      <c r="AK99" s="33">
        <v>1263.22</v>
      </c>
      <c r="AL99" s="33">
        <v>1242.77</v>
      </c>
      <c r="AM99" s="33">
        <v>1215.151</v>
      </c>
      <c r="AN99" s="33">
        <v>1177.523</v>
      </c>
      <c r="AO99" s="33">
        <v>1133.142</v>
      </c>
      <c r="AP99" s="33">
        <v>1088.519</v>
      </c>
      <c r="AQ99" s="33">
        <v>1042.847</v>
      </c>
      <c r="AR99" s="33">
        <v>997.751</v>
      </c>
      <c r="AS99" s="33">
        <v>954.859</v>
      </c>
      <c r="AT99" s="33">
        <v>913.771</v>
      </c>
      <c r="AU99" s="33">
        <v>872.807</v>
      </c>
      <c r="AV99" s="33">
        <v>832.716</v>
      </c>
      <c r="AW99" s="33">
        <v>794.662</v>
      </c>
      <c r="AX99" s="33">
        <v>759.195</v>
      </c>
      <c r="AY99" s="33">
        <v>726.52</v>
      </c>
      <c r="AZ99" s="33">
        <v>695.028</v>
      </c>
      <c r="BA99" s="33">
        <v>663.526</v>
      </c>
      <c r="BB99" s="33">
        <v>640.461</v>
      </c>
      <c r="BC99" s="33">
        <v>629.388</v>
      </c>
      <c r="BD99" s="33">
        <v>625.833</v>
      </c>
      <c r="BE99" s="33">
        <v>622.01</v>
      </c>
      <c r="BF99" s="33">
        <v>619.778</v>
      </c>
      <c r="BG99" s="33">
        <v>611.909</v>
      </c>
      <c r="BH99" s="33">
        <v>594.111</v>
      </c>
      <c r="BI99" s="33">
        <v>569.665</v>
      </c>
      <c r="BJ99" s="33">
        <v>546.45</v>
      </c>
      <c r="BK99" s="33">
        <v>523.265</v>
      </c>
      <c r="BL99" s="33">
        <v>498.546</v>
      </c>
      <c r="BM99" s="33">
        <v>472.427</v>
      </c>
      <c r="BN99" s="33">
        <v>445.338</v>
      </c>
      <c r="BO99" s="33">
        <v>417.713</v>
      </c>
      <c r="BP99" s="33">
        <v>389.637</v>
      </c>
      <c r="BQ99" s="33">
        <v>362.211</v>
      </c>
      <c r="BR99" s="33">
        <v>336.093</v>
      </c>
      <c r="BS99" s="33">
        <v>311.08</v>
      </c>
      <c r="BT99" s="33">
        <v>286.293</v>
      </c>
      <c r="BU99" s="33">
        <v>261.886</v>
      </c>
      <c r="BV99" s="33">
        <v>238.96</v>
      </c>
      <c r="BW99" s="33">
        <v>217.967</v>
      </c>
      <c r="BX99" s="33">
        <v>198.577</v>
      </c>
      <c r="BY99" s="33">
        <v>179.952</v>
      </c>
      <c r="BZ99" s="33">
        <v>162.206</v>
      </c>
      <c r="CA99" s="33">
        <v>145.61</v>
      </c>
      <c r="CB99" s="33">
        <v>130.192</v>
      </c>
      <c r="CC99" s="33">
        <v>115.86</v>
      </c>
      <c r="CD99" s="33">
        <v>102.505</v>
      </c>
      <c r="CE99" s="33">
        <v>90.176</v>
      </c>
      <c r="CF99" s="33">
        <v>78.525</v>
      </c>
      <c r="CG99" s="33">
        <v>67.373</v>
      </c>
      <c r="CH99" s="33">
        <v>56.877</v>
      </c>
      <c r="CI99" s="33">
        <v>47.303</v>
      </c>
      <c r="CJ99" s="33">
        <v>38.526</v>
      </c>
      <c r="CK99" s="33">
        <v>30.918</v>
      </c>
      <c r="CL99" s="33">
        <v>24.665</v>
      </c>
      <c r="CM99" s="33">
        <v>19.541</v>
      </c>
      <c r="CN99" s="33">
        <v>15.054</v>
      </c>
      <c r="CO99" s="33">
        <v>11.211</v>
      </c>
      <c r="CP99" s="33">
        <v>8.108</v>
      </c>
      <c r="CQ99" s="33">
        <v>5.712</v>
      </c>
      <c r="CR99" s="33">
        <v>3.922</v>
      </c>
      <c r="CS99" s="33">
        <v>2.616</v>
      </c>
      <c r="CT99" s="33">
        <v>1.772</v>
      </c>
      <c r="CU99" s="33">
        <v>1.153</v>
      </c>
      <c r="CV99" s="33">
        <v>0.616</v>
      </c>
      <c r="CW99" s="33">
        <v>0.19</v>
      </c>
      <c r="CX99" s="33">
        <v>0.444</v>
      </c>
      <c r="CY99" s="12">
        <f>SUM(B99:CX99)</f>
        <v>80654.86700000003</v>
      </c>
      <c r="CZ99" s="12">
        <f t="shared" si="13"/>
        <v>31857.952000000005</v>
      </c>
      <c r="DA99" s="12">
        <f t="shared" si="14"/>
        <v>4361.444000000001</v>
      </c>
      <c r="DB99" s="14">
        <f t="shared" si="15"/>
        <v>39.499106730905645</v>
      </c>
      <c r="DC99" s="14">
        <f t="shared" si="16"/>
        <v>5.40753975826406</v>
      </c>
      <c r="DD99" s="14">
        <f>100-DB99-DC99</f>
        <v>55.0933535108303</v>
      </c>
    </row>
    <row r="100" spans="1:108" ht="13.5">
      <c r="A100" s="9">
        <v>2047</v>
      </c>
      <c r="B100" s="33">
        <v>1624.101</v>
      </c>
      <c r="C100" s="33">
        <v>1626.504</v>
      </c>
      <c r="D100" s="33">
        <v>1628.565</v>
      </c>
      <c r="E100" s="33">
        <v>1630.159</v>
      </c>
      <c r="F100" s="33">
        <v>1631.169</v>
      </c>
      <c r="G100" s="33">
        <v>1631.476</v>
      </c>
      <c r="H100" s="33">
        <v>1630.958</v>
      </c>
      <c r="I100" s="33">
        <v>1629.496</v>
      </c>
      <c r="J100" s="33">
        <v>1626.972</v>
      </c>
      <c r="K100" s="33">
        <v>1623.264</v>
      </c>
      <c r="L100" s="33">
        <v>1618.575</v>
      </c>
      <c r="M100" s="33">
        <v>1613.111</v>
      </c>
      <c r="N100" s="33">
        <v>1605.136</v>
      </c>
      <c r="O100" s="33">
        <v>1593.88</v>
      </c>
      <c r="P100" s="33">
        <v>1580.196</v>
      </c>
      <c r="Q100" s="33">
        <v>1565.938</v>
      </c>
      <c r="R100" s="33">
        <v>1551.018</v>
      </c>
      <c r="S100" s="33">
        <v>1535.148</v>
      </c>
      <c r="T100" s="33">
        <v>1518.464</v>
      </c>
      <c r="U100" s="33">
        <v>1501.27</v>
      </c>
      <c r="V100" s="33">
        <v>1483.739</v>
      </c>
      <c r="W100" s="33">
        <v>1465.841</v>
      </c>
      <c r="X100" s="33">
        <v>1448.95</v>
      </c>
      <c r="Y100" s="33">
        <v>1433.773</v>
      </c>
      <c r="Z100" s="33">
        <v>1419.848</v>
      </c>
      <c r="AA100" s="33">
        <v>1405.591</v>
      </c>
      <c r="AB100" s="33">
        <v>1390.838</v>
      </c>
      <c r="AC100" s="33">
        <v>1377.856</v>
      </c>
      <c r="AD100" s="33">
        <v>1367.46</v>
      </c>
      <c r="AE100" s="33">
        <v>1358.434</v>
      </c>
      <c r="AF100" s="33">
        <v>1348.238</v>
      </c>
      <c r="AG100" s="33">
        <v>1336.775</v>
      </c>
      <c r="AH100" s="33">
        <v>1324.56</v>
      </c>
      <c r="AI100" s="33">
        <v>1311.404</v>
      </c>
      <c r="AJ100" s="33">
        <v>1296.59</v>
      </c>
      <c r="AK100" s="33">
        <v>1280.238</v>
      </c>
      <c r="AL100" s="33">
        <v>1263.096</v>
      </c>
      <c r="AM100" s="33">
        <v>1239.012</v>
      </c>
      <c r="AN100" s="33">
        <v>1205.174</v>
      </c>
      <c r="AO100" s="33">
        <v>1164.527</v>
      </c>
      <c r="AP100" s="33">
        <v>1123.39</v>
      </c>
      <c r="AQ100" s="33">
        <v>1081.178</v>
      </c>
      <c r="AR100" s="33">
        <v>1037.76</v>
      </c>
      <c r="AS100" s="33">
        <v>993.936</v>
      </c>
      <c r="AT100" s="33">
        <v>950.115</v>
      </c>
      <c r="AU100" s="33">
        <v>906.389</v>
      </c>
      <c r="AV100" s="33">
        <v>863.304</v>
      </c>
      <c r="AW100" s="33">
        <v>821.99</v>
      </c>
      <c r="AX100" s="33">
        <v>783.207</v>
      </c>
      <c r="AY100" s="33">
        <v>747.233</v>
      </c>
      <c r="AZ100" s="33">
        <v>712.342</v>
      </c>
      <c r="BA100" s="33">
        <v>677.397</v>
      </c>
      <c r="BB100" s="33">
        <v>651.482</v>
      </c>
      <c r="BC100" s="33">
        <v>638.469</v>
      </c>
      <c r="BD100" s="33">
        <v>633.718</v>
      </c>
      <c r="BE100" s="33">
        <v>628.78</v>
      </c>
      <c r="BF100" s="33">
        <v>625.422</v>
      </c>
      <c r="BG100" s="33">
        <v>617.623</v>
      </c>
      <c r="BH100" s="33">
        <v>601.554</v>
      </c>
      <c r="BI100" s="33">
        <v>579.873</v>
      </c>
      <c r="BJ100" s="33">
        <v>559.406</v>
      </c>
      <c r="BK100" s="33">
        <v>539.186</v>
      </c>
      <c r="BL100" s="33">
        <v>516.627</v>
      </c>
      <c r="BM100" s="33">
        <v>491.246</v>
      </c>
      <c r="BN100" s="33">
        <v>463.919</v>
      </c>
      <c r="BO100" s="33">
        <v>436.192</v>
      </c>
      <c r="BP100" s="33">
        <v>407.975</v>
      </c>
      <c r="BQ100" s="33">
        <v>380.092</v>
      </c>
      <c r="BR100" s="33">
        <v>353.187</v>
      </c>
      <c r="BS100" s="33">
        <v>327.137</v>
      </c>
      <c r="BT100" s="33">
        <v>301.179</v>
      </c>
      <c r="BU100" s="33">
        <v>275.465</v>
      </c>
      <c r="BV100" s="33">
        <v>251.241</v>
      </c>
      <c r="BW100" s="33">
        <v>229.051</v>
      </c>
      <c r="BX100" s="33">
        <v>208.535</v>
      </c>
      <c r="BY100" s="33">
        <v>188.737</v>
      </c>
      <c r="BZ100" s="33">
        <v>169.8</v>
      </c>
      <c r="CA100" s="33">
        <v>152.123</v>
      </c>
      <c r="CB100" s="33">
        <v>135.802</v>
      </c>
      <c r="CC100" s="33">
        <v>120.7</v>
      </c>
      <c r="CD100" s="33">
        <v>106.61</v>
      </c>
      <c r="CE100" s="33">
        <v>93.587</v>
      </c>
      <c r="CF100" s="33">
        <v>81.351</v>
      </c>
      <c r="CG100" s="33">
        <v>69.748</v>
      </c>
      <c r="CH100" s="33">
        <v>58.899</v>
      </c>
      <c r="CI100" s="33">
        <v>49.024</v>
      </c>
      <c r="CJ100" s="33">
        <v>40</v>
      </c>
      <c r="CK100" s="33">
        <v>32.171</v>
      </c>
      <c r="CL100" s="33">
        <v>25.706</v>
      </c>
      <c r="CM100" s="33">
        <v>20.384</v>
      </c>
      <c r="CN100" s="33">
        <v>15.741</v>
      </c>
      <c r="CO100" s="33">
        <v>11.777</v>
      </c>
      <c r="CP100" s="33">
        <v>8.566</v>
      </c>
      <c r="CQ100" s="33">
        <v>6.068</v>
      </c>
      <c r="CR100" s="33">
        <v>4.183</v>
      </c>
      <c r="CS100" s="33">
        <v>2.803</v>
      </c>
      <c r="CT100" s="33">
        <v>1.899</v>
      </c>
      <c r="CU100" s="33">
        <v>1.233</v>
      </c>
      <c r="CV100" s="33">
        <v>0.665</v>
      </c>
      <c r="CW100" s="33">
        <v>0.216</v>
      </c>
      <c r="CX100" s="33">
        <v>0.472</v>
      </c>
      <c r="CY100" s="12">
        <f>SUM(B100:CX100)</f>
        <v>81701.20900000003</v>
      </c>
      <c r="CZ100" s="12">
        <f t="shared" si="13"/>
        <v>31965.4</v>
      </c>
      <c r="DA100" s="12">
        <f t="shared" si="14"/>
        <v>4568.319000000001</v>
      </c>
      <c r="DB100" s="14">
        <f t="shared" si="15"/>
        <v>39.124757627515635</v>
      </c>
      <c r="DC100" s="14">
        <f t="shared" si="16"/>
        <v>5.591494980202802</v>
      </c>
      <c r="DD100" s="14">
        <f>100-DB100-DC100</f>
        <v>55.28374739228156</v>
      </c>
    </row>
    <row r="101" spans="1:108" ht="13.5">
      <c r="A101" s="9">
        <v>2048</v>
      </c>
      <c r="B101" s="33">
        <v>1620.238</v>
      </c>
      <c r="C101" s="33">
        <v>1622.069</v>
      </c>
      <c r="D101" s="33">
        <v>1624.01</v>
      </c>
      <c r="E101" s="33">
        <v>1625.885</v>
      </c>
      <c r="F101" s="33">
        <v>1627.529</v>
      </c>
      <c r="G101" s="33">
        <v>1628.773</v>
      </c>
      <c r="H101" s="33">
        <v>1629.445</v>
      </c>
      <c r="I101" s="33">
        <v>1629.374</v>
      </c>
      <c r="J101" s="33">
        <v>1628.394</v>
      </c>
      <c r="K101" s="33">
        <v>1626.332</v>
      </c>
      <c r="L101" s="33">
        <v>1623.353</v>
      </c>
      <c r="M101" s="33">
        <v>1619.621</v>
      </c>
      <c r="N101" s="33">
        <v>1613.299</v>
      </c>
      <c r="O101" s="33">
        <v>1603.55</v>
      </c>
      <c r="P101" s="33">
        <v>1591.204</v>
      </c>
      <c r="Q101" s="33">
        <v>1578.186</v>
      </c>
      <c r="R101" s="33">
        <v>1564.419</v>
      </c>
      <c r="S101" s="33">
        <v>1549.268</v>
      </c>
      <c r="T101" s="33">
        <v>1532.71</v>
      </c>
      <c r="U101" s="33">
        <v>1515.188</v>
      </c>
      <c r="V101" s="33">
        <v>1497.281</v>
      </c>
      <c r="W101" s="33">
        <v>1479.006</v>
      </c>
      <c r="X101" s="33">
        <v>1461.253</v>
      </c>
      <c r="Y101" s="33">
        <v>1444.566</v>
      </c>
      <c r="Z101" s="33">
        <v>1428.768</v>
      </c>
      <c r="AA101" s="33">
        <v>1412.739</v>
      </c>
      <c r="AB101" s="33">
        <v>1396.231</v>
      </c>
      <c r="AC101" s="33">
        <v>1382.041</v>
      </c>
      <c r="AD101" s="33">
        <v>1371.304</v>
      </c>
      <c r="AE101" s="33">
        <v>1362.603</v>
      </c>
      <c r="AF101" s="33">
        <v>1352.86</v>
      </c>
      <c r="AG101" s="33">
        <v>1342.057</v>
      </c>
      <c r="AH101" s="33">
        <v>1330.973</v>
      </c>
      <c r="AI101" s="33">
        <v>1319.48</v>
      </c>
      <c r="AJ101" s="33">
        <v>1306.779</v>
      </c>
      <c r="AK101" s="33">
        <v>1292.584</v>
      </c>
      <c r="AL101" s="33">
        <v>1277.415</v>
      </c>
      <c r="AM101" s="33">
        <v>1256.298</v>
      </c>
      <c r="AN101" s="33">
        <v>1226.878</v>
      </c>
      <c r="AO101" s="33">
        <v>1191.365</v>
      </c>
      <c r="AP101" s="33">
        <v>1155.071</v>
      </c>
      <c r="AQ101" s="33">
        <v>1117.814</v>
      </c>
      <c r="AR101" s="33">
        <v>1077.303</v>
      </c>
      <c r="AS101" s="33">
        <v>1033.214</v>
      </c>
      <c r="AT101" s="33">
        <v>986.988</v>
      </c>
      <c r="AU101" s="33">
        <v>940.879</v>
      </c>
      <c r="AV101" s="33">
        <v>895.016</v>
      </c>
      <c r="AW101" s="33">
        <v>851.045</v>
      </c>
      <c r="AX101" s="33">
        <v>810.205</v>
      </c>
      <c r="AY101" s="33">
        <v>772.478</v>
      </c>
      <c r="AZ101" s="33">
        <v>735.592</v>
      </c>
      <c r="BA101" s="33">
        <v>698.786</v>
      </c>
      <c r="BB101" s="33">
        <v>670.285</v>
      </c>
      <c r="BC101" s="33">
        <v>653.562</v>
      </c>
      <c r="BD101" s="33">
        <v>644.616</v>
      </c>
      <c r="BE101" s="33">
        <v>635.746</v>
      </c>
      <c r="BF101" s="33">
        <v>628.236</v>
      </c>
      <c r="BG101" s="33">
        <v>618.577</v>
      </c>
      <c r="BH101" s="33">
        <v>604.162</v>
      </c>
      <c r="BI101" s="33">
        <v>586.375</v>
      </c>
      <c r="BJ101" s="33">
        <v>569.56</v>
      </c>
      <c r="BK101" s="33">
        <v>553.278</v>
      </c>
      <c r="BL101" s="33">
        <v>533.664</v>
      </c>
      <c r="BM101" s="33">
        <v>509.371</v>
      </c>
      <c r="BN101" s="33">
        <v>481.89</v>
      </c>
      <c r="BO101" s="33">
        <v>454.295</v>
      </c>
      <c r="BP101" s="33">
        <v>426.244</v>
      </c>
      <c r="BQ101" s="33">
        <v>398.17</v>
      </c>
      <c r="BR101" s="33">
        <v>370.693</v>
      </c>
      <c r="BS101" s="33">
        <v>343.776</v>
      </c>
      <c r="BT101" s="33">
        <v>316.792</v>
      </c>
      <c r="BU101" s="33">
        <v>289.896</v>
      </c>
      <c r="BV101" s="33">
        <v>264.453</v>
      </c>
      <c r="BW101" s="33">
        <v>241.095</v>
      </c>
      <c r="BX101" s="33">
        <v>219.439</v>
      </c>
      <c r="BY101" s="33">
        <v>198.44</v>
      </c>
      <c r="BZ101" s="33">
        <v>178.265</v>
      </c>
      <c r="CA101" s="33">
        <v>159.434</v>
      </c>
      <c r="CB101" s="33">
        <v>142.084</v>
      </c>
      <c r="CC101" s="33">
        <v>126.065</v>
      </c>
      <c r="CD101" s="33">
        <v>111.084</v>
      </c>
      <c r="CE101" s="33">
        <v>97.195</v>
      </c>
      <c r="CF101" s="33">
        <v>84.26</v>
      </c>
      <c r="CG101" s="33">
        <v>72.172</v>
      </c>
      <c r="CH101" s="33">
        <v>60.999</v>
      </c>
      <c r="CI101" s="33">
        <v>50.843</v>
      </c>
      <c r="CJ101" s="33">
        <v>41.598</v>
      </c>
      <c r="CK101" s="33">
        <v>33.558</v>
      </c>
      <c r="CL101" s="33">
        <v>26.852</v>
      </c>
      <c r="CM101" s="33">
        <v>21.28</v>
      </c>
      <c r="CN101" s="33">
        <v>16.442</v>
      </c>
      <c r="CO101" s="33">
        <v>12.318</v>
      </c>
      <c r="CP101" s="33">
        <v>8.977</v>
      </c>
      <c r="CQ101" s="33">
        <v>6.378</v>
      </c>
      <c r="CR101" s="33">
        <v>4.412</v>
      </c>
      <c r="CS101" s="33">
        <v>2.971</v>
      </c>
      <c r="CT101" s="33">
        <v>2.023</v>
      </c>
      <c r="CU101" s="33">
        <v>1.324</v>
      </c>
      <c r="CV101" s="33">
        <v>0.722</v>
      </c>
      <c r="CW101" s="33">
        <v>0.249</v>
      </c>
      <c r="CX101" s="33">
        <v>0.509</v>
      </c>
      <c r="CY101" s="12">
        <f>SUM(B101:CX101)</f>
        <v>82734.348</v>
      </c>
      <c r="CZ101" s="12">
        <f t="shared" si="13"/>
        <v>32052.847</v>
      </c>
      <c r="DA101" s="12">
        <f t="shared" si="14"/>
        <v>4785.306999999997</v>
      </c>
      <c r="DB101" s="14">
        <f t="shared" si="15"/>
        <v>38.741886259863925</v>
      </c>
      <c r="DC101" s="14">
        <f t="shared" si="16"/>
        <v>5.78394235970772</v>
      </c>
      <c r="DD101" s="14">
        <f>100-DB101-DC101</f>
        <v>55.47417138042835</v>
      </c>
    </row>
    <row r="102" spans="1:108" ht="13.5">
      <c r="A102" s="9">
        <v>2049</v>
      </c>
      <c r="B102" s="33">
        <v>1617.535</v>
      </c>
      <c r="C102" s="33">
        <v>1618.392</v>
      </c>
      <c r="D102" s="33">
        <v>1619.782</v>
      </c>
      <c r="E102" s="33">
        <v>1621.501</v>
      </c>
      <c r="F102" s="33">
        <v>1623.337</v>
      </c>
      <c r="G102" s="33">
        <v>1625.084</v>
      </c>
      <c r="H102" s="33">
        <v>1626.533</v>
      </c>
      <c r="I102" s="33">
        <v>1627.479</v>
      </c>
      <c r="J102" s="33">
        <v>1627.712</v>
      </c>
      <c r="K102" s="33">
        <v>1627.025</v>
      </c>
      <c r="L102" s="33">
        <v>1625.526</v>
      </c>
      <c r="M102" s="33">
        <v>1623.332</v>
      </c>
      <c r="N102" s="33">
        <v>1618.636</v>
      </c>
      <c r="O102" s="33">
        <v>1610.594</v>
      </c>
      <c r="P102" s="33">
        <v>1599.956</v>
      </c>
      <c r="Q102" s="33">
        <v>1588.574</v>
      </c>
      <c r="R102" s="33">
        <v>1576.388</v>
      </c>
      <c r="S102" s="33">
        <v>1562.45</v>
      </c>
      <c r="T102" s="33">
        <v>1546.568</v>
      </c>
      <c r="U102" s="33">
        <v>1529.304</v>
      </c>
      <c r="V102" s="33">
        <v>1511.578</v>
      </c>
      <c r="W102" s="33">
        <v>1493.419</v>
      </c>
      <c r="X102" s="33">
        <v>1475.348</v>
      </c>
      <c r="Y102" s="33">
        <v>1457.787</v>
      </c>
      <c r="Z102" s="33">
        <v>1440.754</v>
      </c>
      <c r="AA102" s="33">
        <v>1423.497</v>
      </c>
      <c r="AB102" s="33">
        <v>1405.761</v>
      </c>
      <c r="AC102" s="33">
        <v>1390.389</v>
      </c>
      <c r="AD102" s="33">
        <v>1378.586</v>
      </c>
      <c r="AE102" s="33">
        <v>1368.985</v>
      </c>
      <c r="AF102" s="33">
        <v>1358.523</v>
      </c>
      <c r="AG102" s="33">
        <v>1347.231</v>
      </c>
      <c r="AH102" s="33">
        <v>1336.015</v>
      </c>
      <c r="AI102" s="33">
        <v>1324.823</v>
      </c>
      <c r="AJ102" s="33">
        <v>1312.881</v>
      </c>
      <c r="AK102" s="33">
        <v>1299.548</v>
      </c>
      <c r="AL102" s="33">
        <v>1285.045</v>
      </c>
      <c r="AM102" s="33">
        <v>1266.233</v>
      </c>
      <c r="AN102" s="33">
        <v>1241.506</v>
      </c>
      <c r="AO102" s="33">
        <v>1212.066</v>
      </c>
      <c r="AP102" s="33">
        <v>1181.571</v>
      </c>
      <c r="AQ102" s="33">
        <v>1150.319</v>
      </c>
      <c r="AR102" s="33">
        <v>1113.923</v>
      </c>
      <c r="AS102" s="33">
        <v>1070.903</v>
      </c>
      <c r="AT102" s="33">
        <v>1023.674</v>
      </c>
      <c r="AU102" s="33">
        <v>976.559</v>
      </c>
      <c r="AV102" s="33">
        <v>929.188</v>
      </c>
      <c r="AW102" s="33">
        <v>883.859</v>
      </c>
      <c r="AX102" s="33">
        <v>842.31</v>
      </c>
      <c r="AY102" s="33">
        <v>804.078</v>
      </c>
      <c r="AZ102" s="33">
        <v>766.363</v>
      </c>
      <c r="BA102" s="33">
        <v>729.034</v>
      </c>
      <c r="BB102" s="33">
        <v>697.91</v>
      </c>
      <c r="BC102" s="33">
        <v>675.393</v>
      </c>
      <c r="BD102" s="33">
        <v>658.919</v>
      </c>
      <c r="BE102" s="33">
        <v>642.932</v>
      </c>
      <c r="BF102" s="33">
        <v>627.834</v>
      </c>
      <c r="BG102" s="33">
        <v>614.116</v>
      </c>
      <c r="BH102" s="33">
        <v>601.233</v>
      </c>
      <c r="BI102" s="33">
        <v>588.563</v>
      </c>
      <c r="BJ102" s="33">
        <v>576.395</v>
      </c>
      <c r="BK102" s="33">
        <v>565.118</v>
      </c>
      <c r="BL102" s="33">
        <v>549.326</v>
      </c>
      <c r="BM102" s="33">
        <v>526.499</v>
      </c>
      <c r="BN102" s="33">
        <v>498.934</v>
      </c>
      <c r="BO102" s="33">
        <v>471.727</v>
      </c>
      <c r="BP102" s="33">
        <v>444.175</v>
      </c>
      <c r="BQ102" s="33">
        <v>416.222</v>
      </c>
      <c r="BR102" s="33">
        <v>388.461</v>
      </c>
      <c r="BS102" s="33">
        <v>360.938</v>
      </c>
      <c r="BT102" s="33">
        <v>333.165</v>
      </c>
      <c r="BU102" s="33">
        <v>305.304</v>
      </c>
      <c r="BV102" s="33">
        <v>278.777</v>
      </c>
      <c r="BW102" s="33">
        <v>254.27</v>
      </c>
      <c r="BX102" s="33">
        <v>231.416</v>
      </c>
      <c r="BY102" s="33">
        <v>209.142</v>
      </c>
      <c r="BZ102" s="33">
        <v>187.641</v>
      </c>
      <c r="CA102" s="33">
        <v>167.543</v>
      </c>
      <c r="CB102" s="33">
        <v>149.05</v>
      </c>
      <c r="CC102" s="33">
        <v>131.994</v>
      </c>
      <c r="CD102" s="33">
        <v>115.988</v>
      </c>
      <c r="CE102" s="33">
        <v>101.085</v>
      </c>
      <c r="CF102" s="33">
        <v>87.34</v>
      </c>
      <c r="CG102" s="33">
        <v>74.734</v>
      </c>
      <c r="CH102" s="33">
        <v>63.246</v>
      </c>
      <c r="CI102" s="33">
        <v>52.81</v>
      </c>
      <c r="CJ102" s="33">
        <v>43.357</v>
      </c>
      <c r="CK102" s="33">
        <v>35.101</v>
      </c>
      <c r="CL102" s="33">
        <v>28.111</v>
      </c>
      <c r="CM102" s="33">
        <v>22.229</v>
      </c>
      <c r="CN102" s="33">
        <v>17.142</v>
      </c>
      <c r="CO102" s="33">
        <v>12.811</v>
      </c>
      <c r="CP102" s="33">
        <v>9.31</v>
      </c>
      <c r="CQ102" s="33">
        <v>6.612</v>
      </c>
      <c r="CR102" s="33">
        <v>4.591</v>
      </c>
      <c r="CS102" s="33">
        <v>3.111</v>
      </c>
      <c r="CT102" s="33">
        <v>2.144</v>
      </c>
      <c r="CU102" s="33">
        <v>1.425</v>
      </c>
      <c r="CV102" s="33">
        <v>0.798</v>
      </c>
      <c r="CW102" s="33">
        <v>0.288</v>
      </c>
      <c r="CX102" s="33">
        <v>0.556</v>
      </c>
      <c r="CY102" s="12">
        <f>SUM(B102:CX102)</f>
        <v>83753.24999999997</v>
      </c>
      <c r="CZ102" s="12">
        <f t="shared" si="13"/>
        <v>32115.707999999995</v>
      </c>
      <c r="DA102" s="12">
        <f t="shared" si="14"/>
        <v>5012.6140000000005</v>
      </c>
      <c r="DB102" s="14">
        <f t="shared" si="15"/>
        <v>38.34562599063321</v>
      </c>
      <c r="DC102" s="14">
        <f t="shared" si="16"/>
        <v>5.9849784933719015</v>
      </c>
      <c r="DD102" s="14">
        <f>100-DB102-DC102</f>
        <v>55.66939551599489</v>
      </c>
    </row>
    <row r="103" spans="1:108" ht="13.5">
      <c r="A103" s="9">
        <v>2050</v>
      </c>
      <c r="B103" s="33">
        <v>1616.559</v>
      </c>
      <c r="C103" s="33">
        <v>1615.997</v>
      </c>
      <c r="D103" s="33">
        <v>1616.336</v>
      </c>
      <c r="E103" s="33">
        <v>1617.349</v>
      </c>
      <c r="F103" s="33">
        <v>1618.808</v>
      </c>
      <c r="G103" s="33">
        <v>1620.485</v>
      </c>
      <c r="H103" s="33">
        <v>1622.151</v>
      </c>
      <c r="I103" s="33">
        <v>1623.583</v>
      </c>
      <c r="J103" s="33">
        <v>1624.547</v>
      </c>
      <c r="K103" s="33">
        <v>1624.82</v>
      </c>
      <c r="L103" s="33">
        <v>1624.442</v>
      </c>
      <c r="M103" s="33">
        <v>1623.457</v>
      </c>
      <c r="N103" s="33">
        <v>1620.285</v>
      </c>
      <c r="O103" s="33">
        <v>1614.157</v>
      </c>
      <c r="P103" s="33">
        <v>1605.656</v>
      </c>
      <c r="Q103" s="33">
        <v>1596.382</v>
      </c>
      <c r="R103" s="33">
        <v>1586.316</v>
      </c>
      <c r="S103" s="33">
        <v>1574.201</v>
      </c>
      <c r="T103" s="33">
        <v>1559.67</v>
      </c>
      <c r="U103" s="33">
        <v>1543.385</v>
      </c>
      <c r="V103" s="33">
        <v>1526.523</v>
      </c>
      <c r="W103" s="33">
        <v>1509.041</v>
      </c>
      <c r="X103" s="33">
        <v>1491.431</v>
      </c>
      <c r="Y103" s="33">
        <v>1474.118</v>
      </c>
      <c r="Z103" s="33">
        <v>1457.083</v>
      </c>
      <c r="AA103" s="33">
        <v>1439.7</v>
      </c>
      <c r="AB103" s="33">
        <v>1421.884</v>
      </c>
      <c r="AC103" s="33">
        <v>1405.55</v>
      </c>
      <c r="AD103" s="33">
        <v>1391.519</v>
      </c>
      <c r="AE103" s="33">
        <v>1378.95</v>
      </c>
      <c r="AF103" s="33">
        <v>1365.793</v>
      </c>
      <c r="AG103" s="33">
        <v>1351.992</v>
      </c>
      <c r="AH103" s="33">
        <v>1338.767</v>
      </c>
      <c r="AI103" s="33">
        <v>1326.371</v>
      </c>
      <c r="AJ103" s="33">
        <v>1313.991</v>
      </c>
      <c r="AK103" s="33">
        <v>1300.337</v>
      </c>
      <c r="AL103" s="33">
        <v>1285.405</v>
      </c>
      <c r="AM103" s="33">
        <v>1268.188</v>
      </c>
      <c r="AN103" s="33">
        <v>1247.972</v>
      </c>
      <c r="AO103" s="33">
        <v>1224.86</v>
      </c>
      <c r="AP103" s="33">
        <v>1200.521</v>
      </c>
      <c r="AQ103" s="33">
        <v>1175.623</v>
      </c>
      <c r="AR103" s="33">
        <v>1144.485</v>
      </c>
      <c r="AS103" s="33">
        <v>1104.76</v>
      </c>
      <c r="AT103" s="33">
        <v>1059.406</v>
      </c>
      <c r="AU103" s="33">
        <v>1014.031</v>
      </c>
      <c r="AV103" s="33">
        <v>967.876</v>
      </c>
      <c r="AW103" s="33">
        <v>923.38</v>
      </c>
      <c r="AX103" s="33">
        <v>882.444</v>
      </c>
      <c r="AY103" s="33">
        <v>844.309</v>
      </c>
      <c r="AZ103" s="33">
        <v>806.4</v>
      </c>
      <c r="BA103" s="33">
        <v>769.331</v>
      </c>
      <c r="BB103" s="33">
        <v>735.055</v>
      </c>
      <c r="BC103" s="33">
        <v>704.33</v>
      </c>
      <c r="BD103" s="33">
        <v>676.788</v>
      </c>
      <c r="BE103" s="33">
        <v>650.222</v>
      </c>
      <c r="BF103" s="33">
        <v>623.775</v>
      </c>
      <c r="BG103" s="33">
        <v>603.585</v>
      </c>
      <c r="BH103" s="33">
        <v>592.073</v>
      </c>
      <c r="BI103" s="33">
        <v>585.818</v>
      </c>
      <c r="BJ103" s="33">
        <v>579.364</v>
      </c>
      <c r="BK103" s="33">
        <v>574.267</v>
      </c>
      <c r="BL103" s="33">
        <v>563.251</v>
      </c>
      <c r="BM103" s="33">
        <v>542.292</v>
      </c>
      <c r="BN103" s="33">
        <v>514.714</v>
      </c>
      <c r="BO103" s="33">
        <v>488.165</v>
      </c>
      <c r="BP103" s="33">
        <v>461.462</v>
      </c>
      <c r="BQ103" s="33">
        <v>433.994</v>
      </c>
      <c r="BR103" s="33">
        <v>406.329</v>
      </c>
      <c r="BS103" s="33">
        <v>378.574</v>
      </c>
      <c r="BT103" s="33">
        <v>350.356</v>
      </c>
      <c r="BU103" s="33">
        <v>321.864</v>
      </c>
      <c r="BV103" s="33">
        <v>294.451</v>
      </c>
      <c r="BW103" s="33">
        <v>268.799</v>
      </c>
      <c r="BX103" s="33">
        <v>244.611</v>
      </c>
      <c r="BY103" s="33">
        <v>220.926</v>
      </c>
      <c r="BZ103" s="33">
        <v>197.931</v>
      </c>
      <c r="CA103" s="33">
        <v>176.416</v>
      </c>
      <c r="CB103" s="33">
        <v>156.678</v>
      </c>
      <c r="CC103" s="33">
        <v>138.516</v>
      </c>
      <c r="CD103" s="33">
        <v>121.391</v>
      </c>
      <c r="CE103" s="33">
        <v>105.362</v>
      </c>
      <c r="CF103" s="33">
        <v>90.723</v>
      </c>
      <c r="CG103" s="33">
        <v>77.552</v>
      </c>
      <c r="CH103" s="33">
        <v>65.726</v>
      </c>
      <c r="CI103" s="33">
        <v>54.99</v>
      </c>
      <c r="CJ103" s="33">
        <v>45.319</v>
      </c>
      <c r="CK103" s="33">
        <v>36.817</v>
      </c>
      <c r="CL103" s="33">
        <v>29.486</v>
      </c>
      <c r="CM103" s="33">
        <v>23.222</v>
      </c>
      <c r="CN103" s="33">
        <v>17.825</v>
      </c>
      <c r="CO103" s="33">
        <v>13.222</v>
      </c>
      <c r="CP103" s="33">
        <v>9.526</v>
      </c>
      <c r="CQ103" s="33">
        <v>6.735</v>
      </c>
      <c r="CR103" s="33">
        <v>4.695</v>
      </c>
      <c r="CS103" s="33">
        <v>3.209</v>
      </c>
      <c r="CT103" s="33">
        <v>2.257</v>
      </c>
      <c r="CU103" s="33">
        <v>1.55</v>
      </c>
      <c r="CV103" s="33">
        <v>0.894</v>
      </c>
      <c r="CW103" s="33">
        <v>0.343</v>
      </c>
      <c r="CX103" s="33">
        <v>0.614</v>
      </c>
      <c r="CY103" s="12">
        <f>SUM(B103:CX103)</f>
        <v>84756.69099999999</v>
      </c>
      <c r="CZ103" s="12">
        <f t="shared" si="13"/>
        <v>32148.586</v>
      </c>
      <c r="DA103" s="12">
        <f t="shared" si="14"/>
        <v>5250.529999999996</v>
      </c>
      <c r="DB103" s="14">
        <f t="shared" si="15"/>
        <v>37.93044020559982</v>
      </c>
      <c r="DC103" s="14">
        <f t="shared" si="16"/>
        <v>6.194826553575571</v>
      </c>
      <c r="DD103" s="14">
        <f>100-DB103-DC103</f>
        <v>55.874733240824604</v>
      </c>
    </row>
    <row r="104" spans="1:108" ht="13.5">
      <c r="A104" s="9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2"/>
      <c r="CZ104" s="12"/>
      <c r="DA104" s="12"/>
      <c r="DB104" s="14"/>
      <c r="DC104" s="14"/>
      <c r="DD104" s="14"/>
    </row>
    <row r="105" ht="13.5">
      <c r="A105" s="6" t="s">
        <v>23</v>
      </c>
    </row>
    <row r="106" ht="13.5">
      <c r="A106" s="6" t="s">
        <v>24</v>
      </c>
    </row>
    <row r="108" ht="13.5">
      <c r="S108" s="5" t="str">
        <f>CONCATENATE("Population age structure",", ",Notes!B2,", ","1950-2050")</f>
        <v>Population age structure, Kenya, 1950-2050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4"/>
  <sheetViews>
    <sheetView tabSelected="1" zoomScalePageLayoutView="0" workbookViewId="0" topLeftCell="A1">
      <selection activeCell="B2" sqref="B2"/>
    </sheetView>
  </sheetViews>
  <sheetFormatPr defaultColWidth="10.28125" defaultRowHeight="12.75"/>
  <cols>
    <col min="1" max="1" width="20.00390625" style="5" customWidth="1"/>
    <col min="2" max="16384" width="10.28125" style="5" customWidth="1"/>
  </cols>
  <sheetData>
    <row r="1" ht="13.5">
      <c r="A1" s="5" t="str">
        <f>CONCATENATE("Per capita consumption and labor income, ",Notes!B2,", ",Notes!B3)</f>
        <v>Per capita consumption and labor income, Kenya, 2005</v>
      </c>
    </row>
    <row r="2" spans="1:102" s="6" customFormat="1" ht="13.5">
      <c r="A2" s="6" t="s">
        <v>1</v>
      </c>
      <c r="B2" s="6">
        <v>0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6">
        <v>11</v>
      </c>
      <c r="N2" s="6">
        <v>12</v>
      </c>
      <c r="O2" s="6">
        <v>13</v>
      </c>
      <c r="P2" s="6">
        <v>14</v>
      </c>
      <c r="Q2" s="6">
        <v>15</v>
      </c>
      <c r="R2" s="6">
        <v>16</v>
      </c>
      <c r="S2" s="6">
        <v>17</v>
      </c>
      <c r="T2" s="6">
        <v>18</v>
      </c>
      <c r="U2" s="6">
        <v>19</v>
      </c>
      <c r="V2" s="6">
        <v>20</v>
      </c>
      <c r="W2" s="6">
        <v>21</v>
      </c>
      <c r="X2" s="6">
        <v>22</v>
      </c>
      <c r="Y2" s="6">
        <v>23</v>
      </c>
      <c r="Z2" s="6">
        <v>24</v>
      </c>
      <c r="AA2" s="6">
        <v>25</v>
      </c>
      <c r="AB2" s="6">
        <v>26</v>
      </c>
      <c r="AC2" s="6">
        <v>27</v>
      </c>
      <c r="AD2" s="6">
        <v>28</v>
      </c>
      <c r="AE2" s="6">
        <v>29</v>
      </c>
      <c r="AF2" s="6">
        <v>30</v>
      </c>
      <c r="AG2" s="6">
        <v>31</v>
      </c>
      <c r="AH2" s="6">
        <v>32</v>
      </c>
      <c r="AI2" s="6">
        <v>33</v>
      </c>
      <c r="AJ2" s="6">
        <v>34</v>
      </c>
      <c r="AK2" s="6">
        <v>35</v>
      </c>
      <c r="AL2" s="6">
        <v>36</v>
      </c>
      <c r="AM2" s="6">
        <v>37</v>
      </c>
      <c r="AN2" s="6">
        <v>38</v>
      </c>
      <c r="AO2" s="6">
        <v>39</v>
      </c>
      <c r="AP2" s="6">
        <v>40</v>
      </c>
      <c r="AQ2" s="6">
        <v>41</v>
      </c>
      <c r="AR2" s="6">
        <v>42</v>
      </c>
      <c r="AS2" s="6">
        <v>43</v>
      </c>
      <c r="AT2" s="6">
        <v>44</v>
      </c>
      <c r="AU2" s="6">
        <v>45</v>
      </c>
      <c r="AV2" s="6">
        <v>46</v>
      </c>
      <c r="AW2" s="6">
        <v>47</v>
      </c>
      <c r="AX2" s="6">
        <v>48</v>
      </c>
      <c r="AY2" s="6">
        <v>49</v>
      </c>
      <c r="AZ2" s="6">
        <v>50</v>
      </c>
      <c r="BA2" s="6">
        <v>51</v>
      </c>
      <c r="BB2" s="6">
        <v>52</v>
      </c>
      <c r="BC2" s="6">
        <v>53</v>
      </c>
      <c r="BD2" s="6">
        <v>54</v>
      </c>
      <c r="BE2" s="6">
        <v>55</v>
      </c>
      <c r="BF2" s="6">
        <v>56</v>
      </c>
      <c r="BG2" s="6">
        <v>57</v>
      </c>
      <c r="BH2" s="6">
        <v>58</v>
      </c>
      <c r="BI2" s="6">
        <v>59</v>
      </c>
      <c r="BJ2" s="6">
        <v>60</v>
      </c>
      <c r="BK2" s="6">
        <v>61</v>
      </c>
      <c r="BL2" s="6">
        <v>62</v>
      </c>
      <c r="BM2" s="6">
        <v>63</v>
      </c>
      <c r="BN2" s="6">
        <v>64</v>
      </c>
      <c r="BO2" s="6">
        <v>65</v>
      </c>
      <c r="BP2" s="6">
        <v>66</v>
      </c>
      <c r="BQ2" s="6">
        <v>67</v>
      </c>
      <c r="BR2" s="6">
        <v>68</v>
      </c>
      <c r="BS2" s="6">
        <v>69</v>
      </c>
      <c r="BT2" s="6">
        <v>70</v>
      </c>
      <c r="BU2" s="6">
        <v>71</v>
      </c>
      <c r="BV2" s="6">
        <v>72</v>
      </c>
      <c r="BW2" s="6">
        <v>73</v>
      </c>
      <c r="BX2" s="6">
        <v>74</v>
      </c>
      <c r="BY2" s="6">
        <v>75</v>
      </c>
      <c r="BZ2" s="6">
        <v>76</v>
      </c>
      <c r="CA2" s="6">
        <v>77</v>
      </c>
      <c r="CB2" s="6">
        <v>78</v>
      </c>
      <c r="CC2" s="6">
        <v>79</v>
      </c>
      <c r="CD2" s="6">
        <v>80</v>
      </c>
      <c r="CE2" s="6">
        <v>81</v>
      </c>
      <c r="CF2" s="6">
        <v>82</v>
      </c>
      <c r="CG2" s="6">
        <v>83</v>
      </c>
      <c r="CH2" s="6">
        <v>84</v>
      </c>
      <c r="CI2" s="6">
        <v>85</v>
      </c>
      <c r="CJ2" s="6">
        <v>86</v>
      </c>
      <c r="CK2" s="6">
        <v>87</v>
      </c>
      <c r="CL2" s="6">
        <v>88</v>
      </c>
      <c r="CM2" s="6">
        <v>89</v>
      </c>
      <c r="CN2" s="6">
        <v>90</v>
      </c>
      <c r="CO2" s="6">
        <v>91</v>
      </c>
      <c r="CP2" s="6">
        <v>92</v>
      </c>
      <c r="CQ2" s="6">
        <v>93</v>
      </c>
      <c r="CR2" s="6">
        <v>94</v>
      </c>
      <c r="CS2" s="6">
        <v>95</v>
      </c>
      <c r="CT2" s="6">
        <v>96</v>
      </c>
      <c r="CU2" s="6">
        <v>97</v>
      </c>
      <c r="CV2" s="6">
        <v>98</v>
      </c>
      <c r="CW2" s="6">
        <v>99</v>
      </c>
      <c r="CX2" s="6">
        <v>100</v>
      </c>
    </row>
    <row r="3" spans="1:102" ht="13.5">
      <c r="A3" s="5" t="s">
        <v>20</v>
      </c>
      <c r="B3" s="7">
        <v>76853.66936538328</v>
      </c>
      <c r="C3" s="7">
        <v>75448.3030704372</v>
      </c>
      <c r="D3" s="7">
        <v>74540.61119211854</v>
      </c>
      <c r="E3" s="7">
        <v>78582.091933936</v>
      </c>
      <c r="F3" s="7">
        <v>84487.6159165542</v>
      </c>
      <c r="G3" s="7">
        <v>89397.30051246115</v>
      </c>
      <c r="H3" s="7">
        <v>96754.64924791975</v>
      </c>
      <c r="I3" s="7">
        <v>103016.05815056601</v>
      </c>
      <c r="J3" s="7">
        <v>107833.01687630852</v>
      </c>
      <c r="K3" s="7">
        <v>112943.16538186838</v>
      </c>
      <c r="L3" s="7">
        <v>115704.85736289676</v>
      </c>
      <c r="M3" s="7">
        <v>122755.92342867586</v>
      </c>
      <c r="N3" s="7">
        <v>127819.53187524491</v>
      </c>
      <c r="O3" s="7">
        <v>133103.2256900011</v>
      </c>
      <c r="P3" s="7">
        <v>142610.0191606368</v>
      </c>
      <c r="Q3" s="7">
        <v>150632.11688972832</v>
      </c>
      <c r="R3" s="7">
        <v>162270.94989489156</v>
      </c>
      <c r="S3" s="7">
        <v>170666.06553937358</v>
      </c>
      <c r="T3" s="7">
        <v>176652.72737544027</v>
      </c>
      <c r="U3" s="7">
        <v>183282.19103450337</v>
      </c>
      <c r="V3" s="7">
        <v>185184.55736896247</v>
      </c>
      <c r="W3" s="7">
        <v>195214.3012185092</v>
      </c>
      <c r="X3" s="7">
        <v>188659.2701728225</v>
      </c>
      <c r="Y3" s="7">
        <v>196277.16168571785</v>
      </c>
      <c r="Z3" s="7">
        <v>198380.3049449141</v>
      </c>
      <c r="AA3" s="7">
        <v>199424.27604482317</v>
      </c>
      <c r="AB3" s="7">
        <v>196636.415216123</v>
      </c>
      <c r="AC3" s="7">
        <v>200033.00875853706</v>
      </c>
      <c r="AD3" s="7">
        <v>199170.25397420136</v>
      </c>
      <c r="AE3" s="7">
        <v>198086.58494435257</v>
      </c>
      <c r="AF3" s="7">
        <v>198721.74064003973</v>
      </c>
      <c r="AG3" s="7">
        <v>198599.40957185283</v>
      </c>
      <c r="AH3" s="7">
        <v>198514.93463143255</v>
      </c>
      <c r="AI3" s="7">
        <v>197885.97275626205</v>
      </c>
      <c r="AJ3" s="7">
        <v>197268.55113986976</v>
      </c>
      <c r="AK3" s="7">
        <v>194209.80651465186</v>
      </c>
      <c r="AL3" s="7">
        <v>197335.36399697032</v>
      </c>
      <c r="AM3" s="7">
        <v>192259.83425967227</v>
      </c>
      <c r="AN3" s="7">
        <v>191334.2268683407</v>
      </c>
      <c r="AO3" s="7">
        <v>192261.46953021607</v>
      </c>
      <c r="AP3" s="7">
        <v>186580.7094009581</v>
      </c>
      <c r="AQ3" s="7">
        <v>185059.9656167842</v>
      </c>
      <c r="AR3" s="7">
        <v>180106.3869069997</v>
      </c>
      <c r="AS3" s="7">
        <v>177358.73612132177</v>
      </c>
      <c r="AT3" s="7">
        <v>180495.2178722033</v>
      </c>
      <c r="AU3" s="7">
        <v>174819.11312706344</v>
      </c>
      <c r="AV3" s="7">
        <v>175862.3943640328</v>
      </c>
      <c r="AW3" s="7">
        <v>169730.31563432</v>
      </c>
      <c r="AX3" s="7">
        <v>169203.28192328423</v>
      </c>
      <c r="AY3" s="7">
        <v>165514.14344898667</v>
      </c>
      <c r="AZ3" s="7">
        <v>165253.89045638722</v>
      </c>
      <c r="BA3" s="7">
        <v>164369.51612205792</v>
      </c>
      <c r="BB3" s="7">
        <v>162348.7967333429</v>
      </c>
      <c r="BC3" s="7">
        <v>160909.20449995776</v>
      </c>
      <c r="BD3" s="7">
        <v>158884.70152770192</v>
      </c>
      <c r="BE3" s="7">
        <v>159394.90728033255</v>
      </c>
      <c r="BF3" s="7">
        <v>157152.48507945487</v>
      </c>
      <c r="BG3" s="7">
        <v>156735.08747544207</v>
      </c>
      <c r="BH3" s="7">
        <v>157998.7327770245</v>
      </c>
      <c r="BI3" s="7">
        <v>157918.2130167094</v>
      </c>
      <c r="BJ3" s="7">
        <v>157840.23724231124</v>
      </c>
      <c r="BK3" s="7">
        <v>156874.83751334107</v>
      </c>
      <c r="BL3" s="7">
        <v>155840.9084946024</v>
      </c>
      <c r="BM3" s="7">
        <v>155111.998664833</v>
      </c>
      <c r="BN3" s="7">
        <v>155647.32940894863</v>
      </c>
      <c r="BO3" s="7">
        <v>155827.7759724152</v>
      </c>
      <c r="BP3" s="7">
        <v>154961.8896521919</v>
      </c>
      <c r="BQ3" s="7">
        <v>156504.8409175268</v>
      </c>
      <c r="BR3" s="7">
        <v>156858.53063326786</v>
      </c>
      <c r="BS3" s="7">
        <v>156380.7101450064</v>
      </c>
      <c r="BT3" s="7">
        <v>155133.2610728016</v>
      </c>
      <c r="BU3" s="7">
        <v>156668.52721418973</v>
      </c>
      <c r="BV3" s="7">
        <v>155384.08583553674</v>
      </c>
      <c r="BW3" s="7">
        <v>154174.37905569223</v>
      </c>
      <c r="BX3" s="7">
        <v>155135.43143941113</v>
      </c>
      <c r="BY3" s="7">
        <v>154826.2375807709</v>
      </c>
      <c r="BZ3" s="7">
        <v>154430.78303855914</v>
      </c>
      <c r="CA3" s="7">
        <v>151778.90644606727</v>
      </c>
      <c r="CB3" s="7">
        <v>150018.35470974885</v>
      </c>
      <c r="CC3" s="7">
        <v>149102.18421684738</v>
      </c>
      <c r="CD3" s="7">
        <v>144787.25402565213</v>
      </c>
      <c r="CE3" s="7">
        <v>141864.29355121357</v>
      </c>
      <c r="CF3" s="7">
        <v>137238.6879055716</v>
      </c>
      <c r="CG3" s="7">
        <v>134936.1691530924</v>
      </c>
      <c r="CH3" s="7">
        <v>144737.15092763383</v>
      </c>
      <c r="CI3" s="7">
        <v>143356.62253425538</v>
      </c>
      <c r="CJ3" s="7">
        <v>141717.56059686688</v>
      </c>
      <c r="CK3" s="7">
        <v>142280.9544407293</v>
      </c>
      <c r="CL3" s="7">
        <v>142194.2467382252</v>
      </c>
      <c r="CM3" s="7">
        <v>142492.23384801854</v>
      </c>
      <c r="CN3" s="7">
        <v>141013.8950464288</v>
      </c>
      <c r="CO3" s="7">
        <v>138835.7410511947</v>
      </c>
      <c r="CP3" s="7">
        <v>143886.76551391507</v>
      </c>
      <c r="CQ3" s="7">
        <v>146601.1629323345</v>
      </c>
      <c r="CR3" s="7">
        <v>149130.4658032628</v>
      </c>
      <c r="CS3" s="7">
        <v>151767.35644577266</v>
      </c>
      <c r="CT3" s="7">
        <v>154404.247114038</v>
      </c>
      <c r="CU3" s="7">
        <v>157041.1377565479</v>
      </c>
      <c r="CV3" s="7">
        <v>159678.02839905774</v>
      </c>
      <c r="CW3" s="7">
        <v>61912.340463501554</v>
      </c>
      <c r="CX3" s="7">
        <v>61912.340463501554</v>
      </c>
    </row>
    <row r="4" spans="1:102" ht="13.5">
      <c r="A4" s="5" t="s">
        <v>21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168.52163866914256</v>
      </c>
      <c r="I4" s="7">
        <v>175.37296237556356</v>
      </c>
      <c r="J4" s="7">
        <v>238.8127399660846</v>
      </c>
      <c r="K4" s="7">
        <v>370.3109210014189</v>
      </c>
      <c r="L4" s="7">
        <v>878.0654416767302</v>
      </c>
      <c r="M4" s="7">
        <v>1493.012838412985</v>
      </c>
      <c r="N4" s="7">
        <v>2586.4539679315244</v>
      </c>
      <c r="O4" s="7">
        <v>4250.024855898842</v>
      </c>
      <c r="P4" s="7">
        <v>6167.348460872527</v>
      </c>
      <c r="Q4" s="7">
        <v>9541.975952414854</v>
      </c>
      <c r="R4" s="7">
        <v>13820.667504799028</v>
      </c>
      <c r="S4" s="7">
        <v>19094.522748827585</v>
      </c>
      <c r="T4" s="7">
        <v>28159.771363377196</v>
      </c>
      <c r="U4" s="7">
        <v>38668.17877140673</v>
      </c>
      <c r="V4" s="7">
        <v>52015.53967683494</v>
      </c>
      <c r="W4" s="7">
        <v>64791.675975577215</v>
      </c>
      <c r="X4" s="7">
        <v>78119.83297941537</v>
      </c>
      <c r="Y4" s="7">
        <v>95651.08939366434</v>
      </c>
      <c r="Z4" s="7">
        <v>115909.98812855534</v>
      </c>
      <c r="AA4" s="7">
        <v>133336.61399170992</v>
      </c>
      <c r="AB4" s="7">
        <v>152310.6104292937</v>
      </c>
      <c r="AC4" s="7">
        <v>179535.1477488381</v>
      </c>
      <c r="AD4" s="7">
        <v>200771.1533298056</v>
      </c>
      <c r="AE4" s="7">
        <v>228019.37409797788</v>
      </c>
      <c r="AF4" s="7">
        <v>254531.97545214038</v>
      </c>
      <c r="AG4" s="7">
        <v>282508.33875145204</v>
      </c>
      <c r="AH4" s="7">
        <v>303668.91894457396</v>
      </c>
      <c r="AI4" s="7">
        <v>328274.7769699294</v>
      </c>
      <c r="AJ4" s="7">
        <v>352666.2323267261</v>
      </c>
      <c r="AK4" s="7">
        <v>362931.81451059383</v>
      </c>
      <c r="AL4" s="7">
        <v>382198.4220818021</v>
      </c>
      <c r="AM4" s="7">
        <v>382501.4000265319</v>
      </c>
      <c r="AN4" s="7">
        <v>383201.89272804395</v>
      </c>
      <c r="AO4" s="7">
        <v>401250.461548689</v>
      </c>
      <c r="AP4" s="7">
        <v>399778.78720294865</v>
      </c>
      <c r="AQ4" s="7">
        <v>384865.90979308053</v>
      </c>
      <c r="AR4" s="7">
        <v>368792.72042092826</v>
      </c>
      <c r="AS4" s="7">
        <v>387392.24487498525</v>
      </c>
      <c r="AT4" s="7">
        <v>372909.75136978965</v>
      </c>
      <c r="AU4" s="7">
        <v>347645.2487382273</v>
      </c>
      <c r="AV4" s="7">
        <v>345124.37417030893</v>
      </c>
      <c r="AW4" s="7">
        <v>344811.73627406236</v>
      </c>
      <c r="AX4" s="7">
        <v>336406.5709745321</v>
      </c>
      <c r="AY4" s="7">
        <v>329072.84015716275</v>
      </c>
      <c r="AZ4" s="7">
        <v>292765.94609228824</v>
      </c>
      <c r="BA4" s="7">
        <v>273624.78752164036</v>
      </c>
      <c r="BB4" s="7">
        <v>265012.1639641318</v>
      </c>
      <c r="BC4" s="7">
        <v>249618.82413085704</v>
      </c>
      <c r="BD4" s="7">
        <v>221366.63506826473</v>
      </c>
      <c r="BE4" s="7">
        <v>205357.77179193453</v>
      </c>
      <c r="BF4" s="7">
        <v>196269.34737867705</v>
      </c>
      <c r="BG4" s="7">
        <v>171089.35594131684</v>
      </c>
      <c r="BH4" s="7">
        <v>136250.51382126234</v>
      </c>
      <c r="BI4" s="7">
        <v>123525.94240080367</v>
      </c>
      <c r="BJ4" s="7">
        <v>112888.98371416592</v>
      </c>
      <c r="BK4" s="7">
        <v>107154.6807383309</v>
      </c>
      <c r="BL4" s="7">
        <v>113246.4496523977</v>
      </c>
      <c r="BM4" s="7">
        <v>104883.21958999555</v>
      </c>
      <c r="BN4" s="7">
        <v>97101.28815617716</v>
      </c>
      <c r="BO4" s="7">
        <v>71641.79528061114</v>
      </c>
      <c r="BP4" s="7">
        <v>66561.66837771096</v>
      </c>
      <c r="BQ4" s="7">
        <v>59215.22053056447</v>
      </c>
      <c r="BR4" s="7">
        <v>56573.901199318236</v>
      </c>
      <c r="BS4" s="7">
        <v>54367.320465834935</v>
      </c>
      <c r="BT4" s="7">
        <v>52012.72691538606</v>
      </c>
      <c r="BU4" s="7">
        <v>39576.5227790301</v>
      </c>
      <c r="BV4" s="7">
        <v>36466.63589848891</v>
      </c>
      <c r="BW4" s="7">
        <v>16502.795521382777</v>
      </c>
      <c r="BX4" s="7">
        <v>10797.11071178015</v>
      </c>
      <c r="BY4" s="7">
        <v>9935.371403482935</v>
      </c>
      <c r="BZ4" s="7">
        <v>12498.74539395107</v>
      </c>
      <c r="CA4" s="7">
        <v>9612.393764998174</v>
      </c>
      <c r="CB4" s="7">
        <v>9237.734239845337</v>
      </c>
      <c r="CC4" s="7">
        <v>8831.810235223995</v>
      </c>
      <c r="CD4" s="7">
        <v>8799.479959721319</v>
      </c>
      <c r="CE4" s="7">
        <v>8421.604076210713</v>
      </c>
      <c r="CF4" s="7">
        <v>7205.054101938806</v>
      </c>
      <c r="CG4" s="7">
        <v>6994.433325029166</v>
      </c>
      <c r="CH4" s="7">
        <v>5432.432204100733</v>
      </c>
      <c r="CI4" s="7">
        <v>5816.414548942398</v>
      </c>
      <c r="CJ4" s="7">
        <v>0</v>
      </c>
      <c r="CK4" s="7">
        <v>0</v>
      </c>
      <c r="CL4" s="7">
        <v>0</v>
      </c>
      <c r="CM4" s="7">
        <v>0</v>
      </c>
      <c r="CN4" s="7">
        <v>0</v>
      </c>
      <c r="CO4" s="7">
        <v>0</v>
      </c>
      <c r="CP4" s="7">
        <v>0</v>
      </c>
      <c r="CQ4" s="7">
        <v>0</v>
      </c>
      <c r="CR4" s="7">
        <v>0</v>
      </c>
      <c r="CS4" s="7">
        <v>0</v>
      </c>
      <c r="CT4" s="7">
        <v>0</v>
      </c>
      <c r="CU4" s="7">
        <v>0</v>
      </c>
      <c r="CV4" s="7">
        <v>0</v>
      </c>
      <c r="CW4" s="7">
        <v>122.4346101300829</v>
      </c>
      <c r="CX4" s="7">
        <v>122.4346101300829</v>
      </c>
    </row>
  </sheetData>
  <sheetProtection/>
  <printOptions/>
  <pageMargins left="0.75" right="0.75" top="1" bottom="1" header="0.512" footer="0.512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35">
      <selection activeCell="A65" sqref="A65"/>
    </sheetView>
  </sheetViews>
  <sheetFormatPr defaultColWidth="10.28125" defaultRowHeight="12.75"/>
  <cols>
    <col min="1" max="1" width="10.28125" style="5" customWidth="1"/>
    <col min="2" max="3" width="12.140625" style="20" customWidth="1"/>
    <col min="4" max="4" width="12.7109375" style="20" customWidth="1"/>
    <col min="5" max="7" width="12.7109375" style="5" customWidth="1"/>
    <col min="8" max="16384" width="10.28125" style="5" customWidth="1"/>
  </cols>
  <sheetData>
    <row r="1" spans="1:8" s="15" customFormat="1" ht="80.25" customHeight="1" thickBot="1">
      <c r="A1" s="16"/>
      <c r="B1" s="16" t="s">
        <v>2</v>
      </c>
      <c r="C1" s="19" t="s">
        <v>22</v>
      </c>
      <c r="D1" s="27" t="s">
        <v>27</v>
      </c>
      <c r="E1" s="26" t="s">
        <v>28</v>
      </c>
      <c r="F1" s="26" t="s">
        <v>25</v>
      </c>
      <c r="G1" s="26" t="s">
        <v>26</v>
      </c>
      <c r="H1" s="19" t="s">
        <v>22</v>
      </c>
    </row>
    <row r="2" spans="1:8" ht="13.5">
      <c r="A2" s="17">
        <v>1950</v>
      </c>
      <c r="B2" s="21">
        <f>SUMPRODUCT(Population!$B3:$CX3,'Age Profiles'!$B$4:$CX$4)/SUMPRODUCT(Population!$B3:$CX3,'Age Profiles'!$B$3:$CX$3)</f>
        <v>0.7793320633283578</v>
      </c>
      <c r="C2" s="22"/>
      <c r="D2" s="21">
        <f>SUMPRODUCT(Population!$B3:$CX3,'Age Profiles'!$B$4:$CX$4)/1000000</f>
        <v>698.308905546653</v>
      </c>
      <c r="E2" s="21">
        <f>SUMPRODUCT(Population!$B3:$CX3,'Age Profiles'!$B$3:$CX$3)/1000000</f>
        <v>896.0351285488339</v>
      </c>
      <c r="F2" s="28"/>
      <c r="G2" s="29"/>
      <c r="H2" s="30"/>
    </row>
    <row r="3" spans="1:15" ht="13.5">
      <c r="A3" s="17">
        <v>1951</v>
      </c>
      <c r="B3" s="21">
        <f>SUMPRODUCT(Population!$B4:$CX4,'Age Profiles'!$B$4:$CX$4)/SUMPRODUCT(Population!B4:CX4,'Age Profiles'!$B$3:$CX$3)</f>
        <v>0.773752234416403</v>
      </c>
      <c r="C3" s="22">
        <f aca="true" t="shared" si="0" ref="C3:C34">100*LN(B3/B2)/($A3-$A2)</f>
        <v>-0.7185511987966724</v>
      </c>
      <c r="D3" s="21">
        <f>SUMPRODUCT(Population!$B4:$CX4,'Age Profiles'!$B$4:$CX$4)/1000000</f>
        <v>709.1222063683897</v>
      </c>
      <c r="E3" s="21">
        <f>SUMPRODUCT(Population!$B4:$CX4,'Age Profiles'!$B$3:$CX$3)/1000000</f>
        <v>916.4719335553713</v>
      </c>
      <c r="F3" s="21">
        <f>100*LN(D3/D2)/($A3-$A2)</f>
        <v>1.5366313139301129</v>
      </c>
      <c r="G3" s="22">
        <f>100*LN(E3/E2)/($A3-$A2)</f>
        <v>2.2551825127267913</v>
      </c>
      <c r="H3" s="31">
        <f>(F3-G3)</f>
        <v>-0.7185511987966784</v>
      </c>
      <c r="O3" s="5" t="str">
        <f>CONCATENATE("Economic Support Ratio",", ",Notes!B2,", ","1950-2050 ")</f>
        <v>Economic Support Ratio, Kenya, 1950-2050 </v>
      </c>
    </row>
    <row r="4" spans="1:15" ht="13.5">
      <c r="A4" s="17">
        <v>1952</v>
      </c>
      <c r="B4" s="21">
        <f>SUMPRODUCT(Population!$B5:$CX5,'Age Profiles'!$B$4:$CX$4)/SUMPRODUCT(Population!B5:CX5,'Age Profiles'!$B$3:$CX$3)</f>
        <v>0.7686186220612689</v>
      </c>
      <c r="C4" s="22">
        <f t="shared" si="0"/>
        <v>-0.6656805385983018</v>
      </c>
      <c r="D4" s="21">
        <f>SUMPRODUCT(Population!$B5:$CX5,'Age Profiles'!$B$4:$CX$4)/1000000</f>
        <v>720.8389443107476</v>
      </c>
      <c r="E4" s="21">
        <f>SUMPRODUCT(Population!$B5:$CX5,'Age Profiles'!$B$3:$CX$3)/1000000</f>
        <v>937.8369501087724</v>
      </c>
      <c r="F4" s="21">
        <f aca="true" t="shared" si="1" ref="F4:F67">100*LN(D4/D3)/($A4-$A3)</f>
        <v>1.6387858031053248</v>
      </c>
      <c r="G4" s="22">
        <f aca="true" t="shared" si="2" ref="G4:G67">100*LN(E4/E3)/($A4-$A3)</f>
        <v>2.3044663417036206</v>
      </c>
      <c r="H4" s="31">
        <f aca="true" t="shared" si="3" ref="H4:H67">(F4-G4)</f>
        <v>-0.6656805385982958</v>
      </c>
      <c r="O4" s="5" t="str">
        <f>CONCATENATE("The First Demographic Dividend",", ",Notes!B2,", ","1950-2050 ")</f>
        <v>The First Demographic Dividend, Kenya, 1950-2050 </v>
      </c>
    </row>
    <row r="5" spans="1:8" ht="13.5">
      <c r="A5" s="17">
        <v>1953</v>
      </c>
      <c r="B5" s="21">
        <f>SUMPRODUCT(Population!$B6:$CX6,'Age Profiles'!$B$4:$CX$4)/SUMPRODUCT(Population!B6:CX6,'Age Profiles'!$B$3:$CX$3)</f>
        <v>0.763753439398863</v>
      </c>
      <c r="C5" s="22">
        <f t="shared" si="0"/>
        <v>-0.634989260406302</v>
      </c>
      <c r="D5" s="21">
        <f>SUMPRODUCT(Population!$B6:$CX6,'Age Profiles'!$B$4:$CX$4)/1000000</f>
        <v>733.3557840210816</v>
      </c>
      <c r="E5" s="21">
        <f>SUMPRODUCT(Population!$B6:$CX6,'Age Profiles'!$B$3:$CX$3)/1000000</f>
        <v>960.1996484602323</v>
      </c>
      <c r="F5" s="21">
        <f t="shared" si="1"/>
        <v>1.7215230661343899</v>
      </c>
      <c r="G5" s="22">
        <f t="shared" si="2"/>
        <v>2.3565123265406775</v>
      </c>
      <c r="H5" s="31">
        <f t="shared" si="3"/>
        <v>-0.6349892604062877</v>
      </c>
    </row>
    <row r="6" spans="1:8" ht="13.5">
      <c r="A6" s="17">
        <v>1954</v>
      </c>
      <c r="B6" s="21">
        <f>SUMPRODUCT(Population!$B7:$CX7,'Age Profiles'!$B$4:$CX$4)/SUMPRODUCT(Population!B7:CX7,'Age Profiles'!$B$3:$CX$3)</f>
        <v>0.7589993606522446</v>
      </c>
      <c r="C6" s="22">
        <f t="shared" si="0"/>
        <v>-0.6244078740365899</v>
      </c>
      <c r="D6" s="21">
        <f>SUMPRODUCT(Population!$B7:$CX7,'Age Profiles'!$B$4:$CX$4)/1000000</f>
        <v>746.5764403925591</v>
      </c>
      <c r="E6" s="21">
        <f>SUMPRODUCT(Population!$B7:$CX7,'Age Profiles'!$B$3:$CX$3)/1000000</f>
        <v>983.6325023396463</v>
      </c>
      <c r="F6" s="21">
        <f t="shared" si="1"/>
        <v>1.786704533553608</v>
      </c>
      <c r="G6" s="22">
        <f t="shared" si="2"/>
        <v>2.4111124075901866</v>
      </c>
      <c r="H6" s="31">
        <f t="shared" si="3"/>
        <v>-0.6244078740365786</v>
      </c>
    </row>
    <row r="7" spans="1:8" ht="13.5">
      <c r="A7" s="17">
        <v>1955</v>
      </c>
      <c r="B7" s="21">
        <f>SUMPRODUCT(Population!$B8:$CX8,'Age Profiles'!$B$4:$CX$4)/SUMPRODUCT(Population!B8:CX8,'Age Profiles'!$B$3:$CX$3)</f>
        <v>0.7542311239809016</v>
      </c>
      <c r="C7" s="22">
        <f t="shared" si="0"/>
        <v>-0.6302083524129473</v>
      </c>
      <c r="D7" s="21">
        <f>SUMPRODUCT(Population!$B8:$CX8,'Age Profiles'!$B$4:$CX$4)/1000000</f>
        <v>760.4237784091757</v>
      </c>
      <c r="E7" s="21">
        <f>SUMPRODUCT(Population!$B8:$CX8,'Age Profiles'!$B$3:$CX$3)/1000000</f>
        <v>1008.210552748856</v>
      </c>
      <c r="F7" s="21">
        <f t="shared" si="1"/>
        <v>1.837787092804411</v>
      </c>
      <c r="G7" s="22">
        <f t="shared" si="2"/>
        <v>2.4679954452173756</v>
      </c>
      <c r="H7" s="31">
        <f t="shared" si="3"/>
        <v>-0.6302083524129645</v>
      </c>
    </row>
    <row r="8" spans="1:8" ht="13.5">
      <c r="A8" s="17">
        <v>1956</v>
      </c>
      <c r="B8" s="21">
        <f>SUMPRODUCT(Population!$B9:$CX9,'Age Profiles'!$B$4:$CX$4)/SUMPRODUCT(Population!B9:CX9,'Age Profiles'!$B$3:$CX$3)</f>
        <v>0.7493457107415347</v>
      </c>
      <c r="C8" s="22">
        <f t="shared" si="0"/>
        <v>-0.6498411413176486</v>
      </c>
      <c r="D8" s="21">
        <f>SUMPRODUCT(Population!$B9:$CX9,'Age Profiles'!$B$4:$CX$4)/1000000</f>
        <v>774.8342051064258</v>
      </c>
      <c r="E8" s="21">
        <f>SUMPRODUCT(Population!$B9:$CX9,'Age Profiles'!$B$3:$CX$3)/1000000</f>
        <v>1034.0143327699418</v>
      </c>
      <c r="F8" s="21">
        <f t="shared" si="1"/>
        <v>1.8773196524899096</v>
      </c>
      <c r="G8" s="22">
        <f t="shared" si="2"/>
        <v>2.527160793807545</v>
      </c>
      <c r="H8" s="31">
        <f t="shared" si="3"/>
        <v>-0.6498411413176353</v>
      </c>
    </row>
    <row r="9" spans="1:8" ht="13.5">
      <c r="A9" s="17">
        <v>1957</v>
      </c>
      <c r="B9" s="21">
        <f>SUMPRODUCT(Population!$B10:$CX10,'Age Profiles'!$B$4:$CX$4)/SUMPRODUCT(Population!B10:CX10,'Age Profiles'!$B$3:$CX$3)</f>
        <v>0.7442632579559154</v>
      </c>
      <c r="C9" s="22">
        <f t="shared" si="0"/>
        <v>-0.6805626517955349</v>
      </c>
      <c r="D9" s="21">
        <f>SUMPRODUCT(Population!$B10:$CX10,'Age Profiles'!$B$4:$CX$4)/1000000</f>
        <v>789.75914812583</v>
      </c>
      <c r="E9" s="21">
        <f>SUMPRODUCT(Population!$B10:$CX10,'Age Profiles'!$B$3:$CX$3)/1000000</f>
        <v>1061.1287601310146</v>
      </c>
      <c r="F9" s="21">
        <f t="shared" si="1"/>
        <v>1.9078945614544454</v>
      </c>
      <c r="G9" s="22">
        <f t="shared" si="2"/>
        <v>2.588457213249971</v>
      </c>
      <c r="H9" s="31">
        <f t="shared" si="3"/>
        <v>-0.6805626517955257</v>
      </c>
    </row>
    <row r="10" spans="1:8" ht="13.5">
      <c r="A10" s="17">
        <v>1958</v>
      </c>
      <c r="B10" s="21">
        <f>SUMPRODUCT(Population!$B11:$CX11,'Age Profiles'!$B$4:$CX$4)/SUMPRODUCT(Population!B11:CX11,'Age Profiles'!$B$3:$CX$3)</f>
        <v>0.7389247422783577</v>
      </c>
      <c r="C10" s="22">
        <f t="shared" si="0"/>
        <v>-0.7198735063902265</v>
      </c>
      <c r="D10" s="21">
        <f>SUMPRODUCT(Population!$B11:$CX11,'Age Profiles'!$B$4:$CX$4)/1000000</f>
        <v>805.1614448804659</v>
      </c>
      <c r="E10" s="21">
        <f>SUMPRODUCT(Population!$B11:$CX11,'Age Profiles'!$B$3:$CX$3)/1000000</f>
        <v>1089.6393080544005</v>
      </c>
      <c r="F10" s="21">
        <f t="shared" si="1"/>
        <v>1.931478677020439</v>
      </c>
      <c r="G10" s="22">
        <f t="shared" si="2"/>
        <v>2.6513521834106917</v>
      </c>
      <c r="H10" s="31">
        <f t="shared" si="3"/>
        <v>-0.7198735063902526</v>
      </c>
    </row>
    <row r="11" spans="1:8" ht="13.5">
      <c r="A11" s="17">
        <v>1959</v>
      </c>
      <c r="B11" s="21">
        <f>SUMPRODUCT(Population!$B12:$CX12,'Age Profiles'!$B$4:$CX$4)/SUMPRODUCT(Population!B12:CX12,'Age Profiles'!$B$3:$CX$3)</f>
        <v>0.7332938897900145</v>
      </c>
      <c r="C11" s="22">
        <f t="shared" si="0"/>
        <v>-0.7649515938939027</v>
      </c>
      <c r="D11" s="21">
        <f>SUMPRODUCT(Population!$B12:$CX12,'Age Profiles'!$B$4:$CX$4)/1000000</f>
        <v>821.0240155790402</v>
      </c>
      <c r="E11" s="21">
        <f>SUMPRODUCT(Population!$B12:$CX12,'Age Profiles'!$B$3:$CX$3)/1000000</f>
        <v>1119.6384246623793</v>
      </c>
      <c r="F11" s="21">
        <f t="shared" si="1"/>
        <v>1.9509550686303334</v>
      </c>
      <c r="G11" s="22">
        <f t="shared" si="2"/>
        <v>2.7159066625242314</v>
      </c>
      <c r="H11" s="31">
        <f t="shared" si="3"/>
        <v>-0.764951593893898</v>
      </c>
    </row>
    <row r="12" spans="1:8" ht="13.5">
      <c r="A12" s="17">
        <v>1960</v>
      </c>
      <c r="B12" s="21">
        <f>SUMPRODUCT(Population!$B13:$CX13,'Age Profiles'!$B$4:$CX$4)/SUMPRODUCT(Population!B13:CX13,'Age Profiles'!$B$3:$CX$3)</f>
        <v>0.727352238553607</v>
      </c>
      <c r="C12" s="22">
        <f t="shared" si="0"/>
        <v>-0.8135692682823094</v>
      </c>
      <c r="D12" s="21">
        <f>SUMPRODUCT(Population!$B13:$CX13,'Age Profiles'!$B$4:$CX$4)/1000000</f>
        <v>837.3423022092575</v>
      </c>
      <c r="E12" s="21">
        <f>SUMPRODUCT(Population!$B13:$CX13,'Age Profiles'!$B$3:$CX$3)/1000000</f>
        <v>1151.219804965987</v>
      </c>
      <c r="F12" s="21">
        <f t="shared" si="1"/>
        <v>1.9680589456370776</v>
      </c>
      <c r="G12" s="22">
        <f t="shared" si="2"/>
        <v>2.781628213919373</v>
      </c>
      <c r="H12" s="31">
        <f t="shared" si="3"/>
        <v>-0.8135692682822953</v>
      </c>
    </row>
    <row r="13" spans="1:8" ht="13.5">
      <c r="A13" s="17">
        <v>1961</v>
      </c>
      <c r="B13" s="21">
        <f>SUMPRODUCT(Population!$B14:$CX14,'Age Profiles'!$B$4:$CX$4)/SUMPRODUCT(Population!B14:CX14,'Age Profiles'!$B$3:$CX$3)</f>
        <v>0.7211021771589345</v>
      </c>
      <c r="C13" s="22">
        <f t="shared" si="0"/>
        <v>-0.8630026761626994</v>
      </c>
      <c r="D13" s="21">
        <f>SUMPRODUCT(Population!$B14:$CX14,'Age Profiles'!$B$4:$CX$4)/1000000</f>
        <v>854.1294169226884</v>
      </c>
      <c r="E13" s="21">
        <f>SUMPRODUCT(Population!$B14:$CX14,'Age Profiles'!$B$3:$CX$3)/1000000</f>
        <v>1184.4776565338727</v>
      </c>
      <c r="F13" s="21">
        <f t="shared" si="1"/>
        <v>1.9849774271483849</v>
      </c>
      <c r="G13" s="22">
        <f t="shared" si="2"/>
        <v>2.8479801033110848</v>
      </c>
      <c r="H13" s="31">
        <f t="shared" si="3"/>
        <v>-0.8630026761626999</v>
      </c>
    </row>
    <row r="14" spans="1:8" ht="13.5">
      <c r="A14" s="17">
        <v>1962</v>
      </c>
      <c r="B14" s="21">
        <f>SUMPRODUCT(Population!$B15:$CX15,'Age Profiles'!$B$4:$CX$4)/SUMPRODUCT(Population!B15:CX15,'Age Profiles'!$B$3:$CX$3)</f>
        <v>0.7145636315156925</v>
      </c>
      <c r="C14" s="22">
        <f t="shared" si="0"/>
        <v>-0.9108792328018707</v>
      </c>
      <c r="D14" s="21">
        <f>SUMPRODUCT(Population!$B15:$CX15,'Age Profiles'!$B$4:$CX$4)/1000000</f>
        <v>871.4169901506203</v>
      </c>
      <c r="E14" s="21">
        <f>SUMPRODUCT(Population!$B15:$CX15,'Age Profiles'!$B$3:$CX$3)/1000000</f>
        <v>1219.5092945077813</v>
      </c>
      <c r="F14" s="21">
        <f t="shared" si="1"/>
        <v>2.0037886655416006</v>
      </c>
      <c r="G14" s="22">
        <f t="shared" si="2"/>
        <v>2.9146678983434793</v>
      </c>
      <c r="H14" s="31">
        <f t="shared" si="3"/>
        <v>-0.9108792328018787</v>
      </c>
    </row>
    <row r="15" spans="1:8" ht="13.5">
      <c r="A15" s="17">
        <v>1963</v>
      </c>
      <c r="B15" s="21">
        <f>SUMPRODUCT(Population!$B16:$CX16,'Age Profiles'!$B$4:$CX$4)/SUMPRODUCT(Population!B16:CX16,'Age Profiles'!$B$3:$CX$3)</f>
        <v>0.7077743292931972</v>
      </c>
      <c r="C15" s="22">
        <f t="shared" si="0"/>
        <v>-0.9546751861382843</v>
      </c>
      <c r="D15" s="21">
        <f>SUMPRODUCT(Population!$B16:$CX16,'Age Profiles'!$B$4:$CX$4)/1000000</f>
        <v>889.2544956756723</v>
      </c>
      <c r="E15" s="21">
        <f>SUMPRODUCT(Population!$B16:$CX16,'Age Profiles'!$B$3:$CX$3)/1000000</f>
        <v>1256.4096476396737</v>
      </c>
      <c r="F15" s="21">
        <f t="shared" si="1"/>
        <v>2.026285537040148</v>
      </c>
      <c r="G15" s="22">
        <f t="shared" si="2"/>
        <v>2.980960723178432</v>
      </c>
      <c r="H15" s="31">
        <f t="shared" si="3"/>
        <v>-0.9546751861382838</v>
      </c>
    </row>
    <row r="16" spans="1:8" ht="13.5">
      <c r="A16" s="17">
        <v>1964</v>
      </c>
      <c r="B16" s="21">
        <f>SUMPRODUCT(Population!$B17:$CX17,'Age Profiles'!$B$4:$CX$4)/SUMPRODUCT(Population!B17:CX17,'Age Profiles'!$B$3:$CX$3)</f>
        <v>0.7007822564709741</v>
      </c>
      <c r="C16" s="22">
        <f t="shared" si="0"/>
        <v>-0.9928078608911771</v>
      </c>
      <c r="D16" s="21">
        <f>SUMPRODUCT(Population!$B17:$CX17,'Age Profiles'!$B$4:$CX$4)/1000000</f>
        <v>907.7073501455287</v>
      </c>
      <c r="E16" s="21">
        <f>SUMPRODUCT(Population!$B17:$CX17,'Age Profiles'!$B$3:$CX$3)/1000000</f>
        <v>1295.2773015638206</v>
      </c>
      <c r="F16" s="21">
        <f t="shared" si="1"/>
        <v>2.053855865204215</v>
      </c>
      <c r="G16" s="22">
        <f t="shared" si="2"/>
        <v>3.046663726095386</v>
      </c>
      <c r="H16" s="31">
        <f t="shared" si="3"/>
        <v>-0.9928078608911712</v>
      </c>
    </row>
    <row r="17" spans="1:8" ht="13.5">
      <c r="A17" s="17">
        <v>1965</v>
      </c>
      <c r="B17" s="21">
        <f>SUMPRODUCT(Population!$B18:$CX18,'Age Profiles'!$B$4:$CX$4)/SUMPRODUCT(Population!B18:CX18,'Age Profiles'!$B$3:$CX$3)</f>
        <v>0.6936454811122698</v>
      </c>
      <c r="C17" s="22">
        <f t="shared" si="0"/>
        <v>-1.023622448457861</v>
      </c>
      <c r="D17" s="21">
        <f>SUMPRODUCT(Population!$B18:$CX18,'Age Profiles'!$B$4:$CX$4)/1000000</f>
        <v>926.8596119303494</v>
      </c>
      <c r="E17" s="21">
        <f>SUMPRODUCT(Population!$B18:$CX18,'Age Profiles'!$B$3:$CX$3)/1000000</f>
        <v>1336.2151663471052</v>
      </c>
      <c r="F17" s="21">
        <f t="shared" si="1"/>
        <v>2.0880085607179293</v>
      </c>
      <c r="G17" s="22">
        <f t="shared" si="2"/>
        <v>3.111631009175807</v>
      </c>
      <c r="H17" s="31">
        <f t="shared" si="3"/>
        <v>-1.0236224484578775</v>
      </c>
    </row>
    <row r="18" spans="1:8" ht="13.5">
      <c r="A18" s="17">
        <v>1966</v>
      </c>
      <c r="B18" s="21">
        <f>SUMPRODUCT(Population!$B19:$CX19,'Age Profiles'!$B$4:$CX$4)/SUMPRODUCT(Population!B19:CX19,'Age Profiles'!$B$3:$CX$3)</f>
        <v>0.6864339079579429</v>
      </c>
      <c r="C18" s="22">
        <f t="shared" si="0"/>
        <v>-1.04510491951667</v>
      </c>
      <c r="D18" s="21">
        <f>SUMPRODUCT(Population!$B19:$CX19,'Age Profiles'!$B$4:$CX$4)/1000000</f>
        <v>946.808291012216</v>
      </c>
      <c r="E18" s="21">
        <f>SUMPRODUCT(Population!$B19:$CX19,'Age Profiles'!$B$3:$CX$3)/1000000</f>
        <v>1379.314570617374</v>
      </c>
      <c r="F18" s="21">
        <f t="shared" si="1"/>
        <v>2.1294523823312335</v>
      </c>
      <c r="G18" s="22">
        <f t="shared" si="2"/>
        <v>3.1745573018478996</v>
      </c>
      <c r="H18" s="31">
        <f t="shared" si="3"/>
        <v>-1.0451049195166662</v>
      </c>
    </row>
    <row r="19" spans="1:8" ht="13.5">
      <c r="A19" s="17">
        <v>1967</v>
      </c>
      <c r="B19" s="21">
        <f>SUMPRODUCT(Population!$B20:$CX20,'Age Profiles'!$B$4:$CX$4)/SUMPRODUCT(Population!B20:CX20,'Age Profiles'!$B$3:$CX$3)</f>
        <v>0.6792110762940899</v>
      </c>
      <c r="C19" s="22">
        <f t="shared" si="0"/>
        <v>-1.0578003941599743</v>
      </c>
      <c r="D19" s="21">
        <f>SUMPRODUCT(Population!$B20:$CX20,'Age Profiles'!$B$4:$CX$4)/1000000</f>
        <v>967.6614271549903</v>
      </c>
      <c r="E19" s="21">
        <f>SUMPRODUCT(Population!$B20:$CX20,'Age Profiles'!$B$3:$CX$3)/1000000</f>
        <v>1424.684403609468</v>
      </c>
      <c r="F19" s="21">
        <f t="shared" si="1"/>
        <v>2.178562627904102</v>
      </c>
      <c r="G19" s="22">
        <f t="shared" si="2"/>
        <v>3.236363022064094</v>
      </c>
      <c r="H19" s="31">
        <f t="shared" si="3"/>
        <v>-1.057800394159992</v>
      </c>
    </row>
    <row r="20" spans="1:8" ht="13.5">
      <c r="A20" s="17">
        <v>1968</v>
      </c>
      <c r="B20" s="21">
        <f>SUMPRODUCT(Population!$B21:$CX21,'Age Profiles'!$B$4:$CX$4)/SUMPRODUCT(Population!B21:CX21,'Age Profiles'!$B$3:$CX$3)</f>
        <v>0.6720232160051254</v>
      </c>
      <c r="C20" s="22">
        <f t="shared" si="0"/>
        <v>-1.0639055164586575</v>
      </c>
      <c r="D20" s="21">
        <f>SUMPRODUCT(Population!$B21:$CX21,'Age Profiles'!$B$4:$CX$4)/1000000</f>
        <v>989.5317423595316</v>
      </c>
      <c r="E20" s="21">
        <f>SUMPRODUCT(Population!$B21:$CX21,'Age Profiles'!$B$3:$CX$3)/1000000</f>
        <v>1472.4666035227935</v>
      </c>
      <c r="F20" s="21">
        <f t="shared" si="1"/>
        <v>2.23495829604702</v>
      </c>
      <c r="G20" s="22">
        <f t="shared" si="2"/>
        <v>3.298863812505655</v>
      </c>
      <c r="H20" s="31">
        <f t="shared" si="3"/>
        <v>-1.063905516458635</v>
      </c>
    </row>
    <row r="21" spans="1:8" ht="13.5">
      <c r="A21" s="17">
        <v>1969</v>
      </c>
      <c r="B21" s="21">
        <f>SUMPRODUCT(Population!$B22:$CX22,'Age Profiles'!$B$4:$CX$4)/SUMPRODUCT(Population!B22:CX22,'Age Profiles'!$B$3:$CX$3)</f>
        <v>0.6649150861444755</v>
      </c>
      <c r="C21" s="22">
        <f t="shared" si="0"/>
        <v>-1.063354505858529</v>
      </c>
      <c r="D21" s="21">
        <f>SUMPRODUCT(Population!$B22:$CX22,'Age Profiles'!$B$4:$CX$4)/1000000</f>
        <v>1012.542993816902</v>
      </c>
      <c r="E21" s="21">
        <f>SUMPRODUCT(Population!$B22:$CX22,'Age Profiles'!$B$3:$CX$3)/1000000</f>
        <v>1522.8154916564677</v>
      </c>
      <c r="F21" s="21">
        <f t="shared" si="1"/>
        <v>2.2988417389072673</v>
      </c>
      <c r="G21" s="22">
        <f t="shared" si="2"/>
        <v>3.3621962447657907</v>
      </c>
      <c r="H21" s="31">
        <f t="shared" si="3"/>
        <v>-1.0633545058585234</v>
      </c>
    </row>
    <row r="22" spans="1:8" ht="13.5">
      <c r="A22" s="17">
        <v>1970</v>
      </c>
      <c r="B22" s="21">
        <f>SUMPRODUCT(Population!$B23:$CX23,'Age Profiles'!$B$4:$CX$4)/SUMPRODUCT(Population!B23:CX23,'Age Profiles'!$B$3:$CX$3)</f>
        <v>0.6579490247942595</v>
      </c>
      <c r="C22" s="22">
        <f t="shared" si="0"/>
        <v>-1.0531884087653935</v>
      </c>
      <c r="D22" s="21">
        <f>SUMPRODUCT(Population!$B23:$CX23,'Age Profiles'!$B$4:$CX$4)/1000000</f>
        <v>1036.8426379483662</v>
      </c>
      <c r="E22" s="21">
        <f>SUMPRODUCT(Population!$B23:$CX23,'Age Profiles'!$B$3:$CX$3)/1000000</f>
        <v>1575.870772469929</v>
      </c>
      <c r="F22" s="21">
        <f t="shared" si="1"/>
        <v>2.371518820861068</v>
      </c>
      <c r="G22" s="22">
        <f t="shared" si="2"/>
        <v>3.424707229626478</v>
      </c>
      <c r="H22" s="31">
        <f t="shared" si="3"/>
        <v>-1.05318840876541</v>
      </c>
    </row>
    <row r="23" spans="1:8" ht="13.5">
      <c r="A23" s="17">
        <v>1971</v>
      </c>
      <c r="B23" s="21">
        <f>SUMPRODUCT(Population!$B24:$CX24,'Age Profiles'!$B$4:$CX$4)/SUMPRODUCT(Population!B24:CX24,'Age Profiles'!$B$3:$CX$3)</f>
        <v>0.6511718729299478</v>
      </c>
      <c r="C23" s="22">
        <f t="shared" si="0"/>
        <v>-1.03538373264709</v>
      </c>
      <c r="D23" s="21">
        <f>SUMPRODUCT(Population!$B24:$CX24,'Age Profiles'!$B$4:$CX$4)/1000000</f>
        <v>1062.5513359208114</v>
      </c>
      <c r="E23" s="21">
        <f>SUMPRODUCT(Population!$B24:$CX24,'Age Profiles'!$B$3:$CX$3)/1000000</f>
        <v>1631.7525066613548</v>
      </c>
      <c r="F23" s="21">
        <f t="shared" si="1"/>
        <v>2.449276647533251</v>
      </c>
      <c r="G23" s="22">
        <f t="shared" si="2"/>
        <v>3.4846603801803466</v>
      </c>
      <c r="H23" s="31">
        <f t="shared" si="3"/>
        <v>-1.0353837326470958</v>
      </c>
    </row>
    <row r="24" spans="1:8" ht="13.5">
      <c r="A24" s="17">
        <v>1972</v>
      </c>
      <c r="B24" s="21">
        <f>SUMPRODUCT(Population!$B25:$CX25,'Age Profiles'!$B$4:$CX$4)/SUMPRODUCT(Population!B25:CX25,'Age Profiles'!$B$3:$CX$3)</f>
        <v>0.6446779561207683</v>
      </c>
      <c r="C24" s="22">
        <f t="shared" si="0"/>
        <v>-1.00227218087779</v>
      </c>
      <c r="D24" s="21">
        <f>SUMPRODUCT(Population!$B25:$CX25,'Age Profiles'!$B$4:$CX$4)/1000000</f>
        <v>1089.857657960431</v>
      </c>
      <c r="E24" s="21">
        <f>SUMPRODUCT(Population!$B25:$CX25,'Age Profiles'!$B$3:$CX$3)/1000000</f>
        <v>1690.5458727307043</v>
      </c>
      <c r="F24" s="21">
        <f t="shared" si="1"/>
        <v>2.53741618764249</v>
      </c>
      <c r="G24" s="22">
        <f t="shared" si="2"/>
        <v>3.5396883685202676</v>
      </c>
      <c r="H24" s="31">
        <f t="shared" si="3"/>
        <v>-1.0022721808777777</v>
      </c>
    </row>
    <row r="25" spans="1:8" ht="13.5">
      <c r="A25" s="17">
        <v>1973</v>
      </c>
      <c r="B25" s="21">
        <f>SUMPRODUCT(Population!$B26:$CX26,'Age Profiles'!$B$4:$CX$4)/SUMPRODUCT(Population!B26:CX26,'Age Profiles'!$B$3:$CX$3)</f>
        <v>0.6386221220315776</v>
      </c>
      <c r="C25" s="22">
        <f t="shared" si="0"/>
        <v>-0.9437978138382779</v>
      </c>
      <c r="D25" s="21">
        <f>SUMPRODUCT(Population!$B26:$CX26,'Age Profiles'!$B$4:$CX$4)/1000000</f>
        <v>1119.0657377984987</v>
      </c>
      <c r="E25" s="21">
        <f>SUMPRODUCT(Population!$B26:$CX26,'Age Profiles'!$B$3:$CX$3)/1000000</f>
        <v>1752.3128297506184</v>
      </c>
      <c r="F25" s="21">
        <f t="shared" si="1"/>
        <v>2.644707583336886</v>
      </c>
      <c r="G25" s="22">
        <f t="shared" si="2"/>
        <v>3.5885053971751577</v>
      </c>
      <c r="H25" s="31">
        <f t="shared" si="3"/>
        <v>-0.9437978138382719</v>
      </c>
    </row>
    <row r="26" spans="1:8" ht="13.5">
      <c r="A26" s="17">
        <v>1974</v>
      </c>
      <c r="B26" s="21">
        <f>SUMPRODUCT(Population!$B27:$CX27,'Age Profiles'!$B$4:$CX$4)/SUMPRODUCT(Population!B27:CX27,'Age Profiles'!$B$3:$CX$3)</f>
        <v>0.6331735013148168</v>
      </c>
      <c r="C26" s="22">
        <f t="shared" si="0"/>
        <v>-0.8568442841546589</v>
      </c>
      <c r="D26" s="21">
        <f>SUMPRODUCT(Population!$B27:$CX27,'Age Profiles'!$B$4:$CX$4)/1000000</f>
        <v>1150.5364687158021</v>
      </c>
      <c r="E26" s="21">
        <f>SUMPRODUCT(Population!$B27:$CX27,'Age Profiles'!$B$3:$CX$3)/1000000</f>
        <v>1817.0951032010264</v>
      </c>
      <c r="F26" s="21">
        <f t="shared" si="1"/>
        <v>2.773415361608608</v>
      </c>
      <c r="G26" s="22">
        <f t="shared" si="2"/>
        <v>3.6302596457632825</v>
      </c>
      <c r="H26" s="31">
        <f t="shared" si="3"/>
        <v>-0.8568442841546746</v>
      </c>
    </row>
    <row r="27" spans="1:8" ht="13.5">
      <c r="A27" s="17">
        <v>1975</v>
      </c>
      <c r="B27" s="21">
        <f>SUMPRODUCT(Population!$B28:$CX28,'Age Profiles'!$B$4:$CX$4)/SUMPRODUCT(Population!B28:CX28,'Age Profiles'!$B$3:$CX$3)</f>
        <v>0.628437925452401</v>
      </c>
      <c r="C27" s="22">
        <f t="shared" si="0"/>
        <v>-0.7507221324569523</v>
      </c>
      <c r="D27" s="21">
        <f>SUMPRODUCT(Population!$B28:$CX28,'Age Profiles'!$B$4:$CX$4)/1000000</f>
        <v>1184.5747671485453</v>
      </c>
      <c r="E27" s="21">
        <f>SUMPRODUCT(Population!$B28:$CX28,'Age Profiles'!$B$3:$CX$3)/1000000</f>
        <v>1884.9511131839977</v>
      </c>
      <c r="F27" s="21">
        <f t="shared" si="1"/>
        <v>2.9155535762320497</v>
      </c>
      <c r="G27" s="22">
        <f t="shared" si="2"/>
        <v>3.666275708689009</v>
      </c>
      <c r="H27" s="31">
        <f t="shared" si="3"/>
        <v>-0.7507221324569593</v>
      </c>
    </row>
    <row r="28" spans="1:8" ht="13.5">
      <c r="A28" s="17">
        <v>1976</v>
      </c>
      <c r="B28" s="21">
        <f>SUMPRODUCT(Population!$B29:$CX29,'Age Profiles'!$B$4:$CX$4)/SUMPRODUCT(Population!B29:CX29,'Age Profiles'!$B$3:$CX$3)</f>
        <v>0.6244459953977567</v>
      </c>
      <c r="C28" s="22">
        <f t="shared" si="0"/>
        <v>-0.6372407685586423</v>
      </c>
      <c r="D28" s="21">
        <f>SUMPRODUCT(Population!$B29:$CX29,'Age Profiles'!$B$4:$CX$4)/1000000</f>
        <v>1221.3518132419567</v>
      </c>
      <c r="E28" s="21">
        <f>SUMPRODUCT(Population!$B29:$CX29,'Age Profiles'!$B$3:$CX$3)/1000000</f>
        <v>1955.896622355606</v>
      </c>
      <c r="F28" s="21">
        <f t="shared" si="1"/>
        <v>3.057442506064181</v>
      </c>
      <c r="G28" s="22">
        <f t="shared" si="2"/>
        <v>3.6946832746228084</v>
      </c>
      <c r="H28" s="31">
        <f t="shared" si="3"/>
        <v>-0.6372407685586272</v>
      </c>
    </row>
    <row r="29" spans="1:8" ht="13.5">
      <c r="A29" s="17">
        <v>1977</v>
      </c>
      <c r="B29" s="21">
        <f>SUMPRODUCT(Population!$B30:$CX30,'Age Profiles'!$B$4:$CX$4)/SUMPRODUCT(Population!B30:CX30,'Age Profiles'!$B$3:$CX$3)</f>
        <v>0.6211703475020176</v>
      </c>
      <c r="C29" s="22">
        <f t="shared" si="0"/>
        <v>-0.5259493367111926</v>
      </c>
      <c r="D29" s="21">
        <f>SUMPRODUCT(Population!$B30:$CX30,'Age Profiles'!$B$4:$CX$4)/1000000</f>
        <v>1260.9954562263295</v>
      </c>
      <c r="E29" s="21">
        <f>SUMPRODUCT(Population!$B30:$CX30,'Age Profiles'!$B$3:$CX$3)/1000000</f>
        <v>2030.031635117988</v>
      </c>
      <c r="F29" s="21">
        <f t="shared" si="1"/>
        <v>3.1943164707627982</v>
      </c>
      <c r="G29" s="22">
        <f t="shared" si="2"/>
        <v>3.720265807473994</v>
      </c>
      <c r="H29" s="31">
        <f t="shared" si="3"/>
        <v>-0.5259493367111956</v>
      </c>
    </row>
    <row r="30" spans="1:8" ht="13.5">
      <c r="A30" s="17">
        <v>1978</v>
      </c>
      <c r="B30" s="21">
        <f>SUMPRODUCT(Population!$B31:$CX31,'Age Profiles'!$B$4:$CX$4)/SUMPRODUCT(Population!B31:CX31,'Age Profiles'!$B$3:$CX$3)</f>
        <v>0.6185796461019256</v>
      </c>
      <c r="C30" s="22">
        <f t="shared" si="0"/>
        <v>-0.41793993700671267</v>
      </c>
      <c r="D30" s="21">
        <f>SUMPRODUCT(Population!$B31:$CX31,'Age Profiles'!$B$4:$CX$4)/1000000</f>
        <v>1303.7158166403472</v>
      </c>
      <c r="E30" s="21">
        <f>SUMPRODUCT(Population!$B31:$CX31,'Age Profiles'!$B$3:$CX$3)/1000000</f>
        <v>2107.595723292727</v>
      </c>
      <c r="F30" s="21">
        <f t="shared" si="1"/>
        <v>3.3317054063072753</v>
      </c>
      <c r="G30" s="22">
        <f t="shared" si="2"/>
        <v>3.7496453433139663</v>
      </c>
      <c r="H30" s="31">
        <f t="shared" si="3"/>
        <v>-0.41793993700669096</v>
      </c>
    </row>
    <row r="31" spans="1:8" ht="13.5">
      <c r="A31" s="17">
        <v>1979</v>
      </c>
      <c r="B31" s="21">
        <f>SUMPRODUCT(Population!$B32:$CX32,'Age Profiles'!$B$4:$CX$4)/SUMPRODUCT(Population!B32:CX32,'Age Profiles'!$B$3:$CX$3)</f>
        <v>0.6166256931801893</v>
      </c>
      <c r="C31" s="22">
        <f t="shared" si="0"/>
        <v>-0.31637728391068376</v>
      </c>
      <c r="D31" s="21">
        <f>SUMPRODUCT(Population!$B32:$CX32,'Age Profiles'!$B$4:$CX$4)/1000000</f>
        <v>1349.7238698388614</v>
      </c>
      <c r="E31" s="21">
        <f>SUMPRODUCT(Population!$B32:$CX32,'Age Profiles'!$B$3:$CX$3)/1000000</f>
        <v>2188.8868478343593</v>
      </c>
      <c r="F31" s="21">
        <f t="shared" si="1"/>
        <v>3.4681522939347587</v>
      </c>
      <c r="G31" s="22">
        <f t="shared" si="2"/>
        <v>3.78452957784544</v>
      </c>
      <c r="H31" s="31">
        <f t="shared" si="3"/>
        <v>-0.3163772839106813</v>
      </c>
    </row>
    <row r="32" spans="1:8" ht="13.5">
      <c r="A32" s="17">
        <v>1980</v>
      </c>
      <c r="B32" s="21">
        <f>SUMPRODUCT(Population!$B33:$CX33,'Age Profiles'!$B$4:$CX$4)/SUMPRODUCT(Population!B33:CX33,'Age Profiles'!$B$3:$CX$3)</f>
        <v>0.6152701114350618</v>
      </c>
      <c r="C32" s="22">
        <f t="shared" si="0"/>
        <v>-0.2200806735766418</v>
      </c>
      <c r="D32" s="21">
        <f>SUMPRODUCT(Population!$B33:$CX33,'Age Profiles'!$B$4:$CX$4)/1000000</f>
        <v>1399.188141818146</v>
      </c>
      <c r="E32" s="21">
        <f>SUMPRODUCT(Population!$B33:$CX33,'Age Profiles'!$B$3:$CX$3)/1000000</f>
        <v>2274.103870501147</v>
      </c>
      <c r="F32" s="21">
        <f t="shared" si="1"/>
        <v>3.599213904470432</v>
      </c>
      <c r="G32" s="22">
        <f t="shared" si="2"/>
        <v>3.8192945780470833</v>
      </c>
      <c r="H32" s="31">
        <f t="shared" si="3"/>
        <v>-0.22008067357665118</v>
      </c>
    </row>
    <row r="33" spans="1:8" ht="13.5">
      <c r="A33" s="17">
        <v>1981</v>
      </c>
      <c r="B33" s="21">
        <f>SUMPRODUCT(Population!$B34:$CX34,'Age Profiles'!$B$4:$CX$4)/SUMPRODUCT(Population!B34:CX34,'Age Profiles'!$B$3:$CX$3)</f>
        <v>0.6145317038106157</v>
      </c>
      <c r="C33" s="22">
        <f t="shared" si="0"/>
        <v>-0.12008564372366079</v>
      </c>
      <c r="D33" s="21">
        <f>SUMPRODUCT(Population!$B34:$CX34,'Age Profiles'!$B$4:$CX$4)/1000000</f>
        <v>1452.3627841079053</v>
      </c>
      <c r="E33" s="21">
        <f>SUMPRODUCT(Population!$B34:$CX34,'Age Profiles'!$B$3:$CX$3)/1000000</f>
        <v>2363.365104032923</v>
      </c>
      <c r="F33" s="21">
        <f t="shared" si="1"/>
        <v>3.7299566795342125</v>
      </c>
      <c r="G33" s="22">
        <f t="shared" si="2"/>
        <v>3.8500423232578607</v>
      </c>
      <c r="H33" s="31">
        <f t="shared" si="3"/>
        <v>-0.12008564372364816</v>
      </c>
    </row>
    <row r="34" spans="1:8" ht="13.5">
      <c r="A34" s="17">
        <v>1982</v>
      </c>
      <c r="B34" s="21">
        <f>SUMPRODUCT(Population!$B35:$CX35,'Age Profiles'!$B$4:$CX$4)/SUMPRODUCT(Population!B35:CX35,'Age Profiles'!$B$3:$CX$3)</f>
        <v>0.6144041946755929</v>
      </c>
      <c r="C34" s="22">
        <f t="shared" si="0"/>
        <v>-0.02075114505766919</v>
      </c>
      <c r="D34" s="21">
        <f>SUMPRODUCT(Population!$B35:$CX35,'Age Profiles'!$B$4:$CX$4)/1000000</f>
        <v>1509.3374061763682</v>
      </c>
      <c r="E34" s="21">
        <f>SUMPRODUCT(Population!$B35:$CX35,'Age Profiles'!$B$3:$CX$3)/1000000</f>
        <v>2456.587079411628</v>
      </c>
      <c r="F34" s="21">
        <f t="shared" si="1"/>
        <v>3.847901415859055</v>
      </c>
      <c r="G34" s="22">
        <f t="shared" si="2"/>
        <v>3.8686525609167277</v>
      </c>
      <c r="H34" s="31">
        <f t="shared" si="3"/>
        <v>-0.020751145057672726</v>
      </c>
    </row>
    <row r="35" spans="1:8" ht="13.5">
      <c r="A35" s="17">
        <v>1983</v>
      </c>
      <c r="B35" s="21">
        <f>SUMPRODUCT(Population!$B36:$CX36,'Age Profiles'!$B$4:$CX$4)/SUMPRODUCT(Population!B36:CX36,'Age Profiles'!$B$3:$CX$3)</f>
        <v>0.6148064213127121</v>
      </c>
      <c r="C35" s="22">
        <f aca="true" t="shared" si="4" ref="C35:C66">100*LN(B35/B34)/($A35-$A34)</f>
        <v>0.06544470837521667</v>
      </c>
      <c r="D35" s="21">
        <f>SUMPRODUCT(Population!$B36:$CX36,'Age Profiles'!$B$4:$CX$4)/1000000</f>
        <v>1569.9163639551268</v>
      </c>
      <c r="E35" s="21">
        <f>SUMPRODUCT(Population!$B36:$CX36,'Age Profiles'!$B$3:$CX$3)/1000000</f>
        <v>2553.5132840725682</v>
      </c>
      <c r="F35" s="21">
        <f t="shared" si="1"/>
        <v>3.9351595907547914</v>
      </c>
      <c r="G35" s="22">
        <f t="shared" si="2"/>
        <v>3.869714882379559</v>
      </c>
      <c r="H35" s="31">
        <f t="shared" si="3"/>
        <v>0.06544470837523253</v>
      </c>
    </row>
    <row r="36" spans="1:8" ht="13.5">
      <c r="A36" s="17">
        <v>1984</v>
      </c>
      <c r="B36" s="21">
        <f>SUMPRODUCT(Population!$B37:$CX37,'Age Profiles'!$B$4:$CX$4)/SUMPRODUCT(Population!B37:CX37,'Age Profiles'!$B$3:$CX$3)</f>
        <v>0.6156446743495771</v>
      </c>
      <c r="C36" s="22">
        <f t="shared" si="4"/>
        <v>0.13625135846535372</v>
      </c>
      <c r="D36" s="21">
        <f>SUMPRODUCT(Population!$B37:$CX37,'Age Profiles'!$B$4:$CX$4)/1000000</f>
        <v>1633.7764026947616</v>
      </c>
      <c r="E36" s="21">
        <f>SUMPRODUCT(Population!$B37:$CX37,'Age Profiles'!$B$3:$CX$3)/1000000</f>
        <v>2653.765184309977</v>
      </c>
      <c r="F36" s="21">
        <f t="shared" si="1"/>
        <v>3.9871800043133607</v>
      </c>
      <c r="G36" s="22">
        <f t="shared" si="2"/>
        <v>3.850928645848037</v>
      </c>
      <c r="H36" s="31">
        <f t="shared" si="3"/>
        <v>0.13625135846532377</v>
      </c>
    </row>
    <row r="37" spans="1:8" ht="13.5">
      <c r="A37" s="17">
        <v>1985</v>
      </c>
      <c r="B37" s="21">
        <f>SUMPRODUCT(Population!$B38:$CX38,'Age Profiles'!$B$4:$CX$4)/SUMPRODUCT(Population!B38:CX38,'Age Profiles'!$B$3:$CX$3)</f>
        <v>0.6168722556334816</v>
      </c>
      <c r="C37" s="22">
        <f t="shared" si="4"/>
        <v>0.19919916067110502</v>
      </c>
      <c r="D37" s="21">
        <f>SUMPRODUCT(Population!$B38:$CX38,'Age Profiles'!$B$4:$CX$4)/1000000</f>
        <v>1700.7579511854567</v>
      </c>
      <c r="E37" s="21">
        <f>SUMPRODUCT(Population!$B38:$CX38,'Age Profiles'!$B$3:$CX$3)/1000000</f>
        <v>2757.0666951764683</v>
      </c>
      <c r="F37" s="21">
        <f t="shared" si="1"/>
        <v>4.01798587192546</v>
      </c>
      <c r="G37" s="22">
        <f t="shared" si="2"/>
        <v>3.818786711254373</v>
      </c>
      <c r="H37" s="31">
        <f t="shared" si="3"/>
        <v>0.19919916067108723</v>
      </c>
    </row>
    <row r="38" spans="1:8" ht="13.5">
      <c r="A38" s="17">
        <v>1986</v>
      </c>
      <c r="B38" s="21">
        <f>SUMPRODUCT(Population!$B39:$CX39,'Age Profiles'!$B$4:$CX$4)/SUMPRODUCT(Population!B39:CX39,'Age Profiles'!$B$3:$CX$3)</f>
        <v>0.6183668978781027</v>
      </c>
      <c r="C38" s="22">
        <f t="shared" si="4"/>
        <v>0.24200058260958257</v>
      </c>
      <c r="D38" s="21">
        <f>SUMPRODUCT(Population!$B39:$CX39,'Age Profiles'!$B$4:$CX$4)/1000000</f>
        <v>1770.4138362297533</v>
      </c>
      <c r="E38" s="21">
        <f>SUMPRODUCT(Population!$B39:$CX39,'Age Profiles'!$B$3:$CX$3)/1000000</f>
        <v>2863.047556887094</v>
      </c>
      <c r="F38" s="21">
        <f t="shared" si="1"/>
        <v>4.013931969947369</v>
      </c>
      <c r="G38" s="22">
        <f t="shared" si="2"/>
        <v>3.771931387337774</v>
      </c>
      <c r="H38" s="31">
        <f t="shared" si="3"/>
        <v>0.24200058260959478</v>
      </c>
    </row>
    <row r="39" spans="1:8" ht="13.5">
      <c r="A39" s="17">
        <v>1987</v>
      </c>
      <c r="B39" s="21">
        <f>SUMPRODUCT(Population!$B40:$CX40,'Age Profiles'!$B$4:$CX$4)/SUMPRODUCT(Population!B40:CX40,'Age Profiles'!$B$3:$CX$3)</f>
        <v>0.6201725994775698</v>
      </c>
      <c r="C39" s="22">
        <f t="shared" si="4"/>
        <v>0.29158583681769373</v>
      </c>
      <c r="D39" s="21">
        <f>SUMPRODUCT(Population!$B40:$CX40,'Age Profiles'!$B$4:$CX$4)/1000000</f>
        <v>1842.972795210748</v>
      </c>
      <c r="E39" s="21">
        <f>SUMPRODUCT(Population!$B40:$CX40,'Age Profiles'!$B$3:$CX$3)/1000000</f>
        <v>2971.709483397459</v>
      </c>
      <c r="F39" s="21">
        <f t="shared" si="1"/>
        <v>4.01665923973251</v>
      </c>
      <c r="G39" s="22">
        <f t="shared" si="2"/>
        <v>3.725073402914846</v>
      </c>
      <c r="H39" s="31">
        <f t="shared" si="3"/>
        <v>0.29158583681766403</v>
      </c>
    </row>
    <row r="40" spans="1:8" ht="13.5">
      <c r="A40" s="17">
        <v>1988</v>
      </c>
      <c r="B40" s="21">
        <f>SUMPRODUCT(Population!$B41:$CX41,'Age Profiles'!$B$4:$CX$4)/SUMPRODUCT(Population!B41:CX41,'Age Profiles'!$B$3:$CX$3)</f>
        <v>0.6225655802552775</v>
      </c>
      <c r="C40" s="22">
        <f t="shared" si="4"/>
        <v>0.38511470466173875</v>
      </c>
      <c r="D40" s="21">
        <f>SUMPRODUCT(Population!$B41:$CX41,'Age Profiles'!$B$4:$CX$4)/1000000</f>
        <v>1919.7180918028048</v>
      </c>
      <c r="E40" s="21">
        <f>SUMPRODUCT(Population!$B41:$CX41,'Age Profiles'!$B$3:$CX$3)/1000000</f>
        <v>3083.5596324095545</v>
      </c>
      <c r="F40" s="21">
        <f t="shared" si="1"/>
        <v>4.079843063921164</v>
      </c>
      <c r="G40" s="22">
        <f t="shared" si="2"/>
        <v>3.694728359259427</v>
      </c>
      <c r="H40" s="31">
        <f t="shared" si="3"/>
        <v>0.3851147046617367</v>
      </c>
    </row>
    <row r="41" spans="1:8" ht="13.5">
      <c r="A41" s="17">
        <v>1989</v>
      </c>
      <c r="B41" s="21">
        <f>SUMPRODUCT(Population!$B42:$CX42,'Age Profiles'!$B$4:$CX$4)/SUMPRODUCT(Population!B42:CX42,'Age Profiles'!$B$3:$CX$3)</f>
        <v>0.6258772707115708</v>
      </c>
      <c r="C41" s="22">
        <f t="shared" si="4"/>
        <v>0.5305326105121754</v>
      </c>
      <c r="D41" s="21">
        <f>SUMPRODUCT(Population!$B42:$CX42,'Age Profiles'!$B$4:$CX$4)/1000000</f>
        <v>2002.3926157568515</v>
      </c>
      <c r="E41" s="21">
        <f>SUMPRODUCT(Population!$B42:$CX42,'Age Profiles'!$B$3:$CX$3)/1000000</f>
        <v>3199.3374890899877</v>
      </c>
      <c r="F41" s="21">
        <f t="shared" si="1"/>
        <v>4.216442535880462</v>
      </c>
      <c r="G41" s="22">
        <f t="shared" si="2"/>
        <v>3.68590992536831</v>
      </c>
      <c r="H41" s="31">
        <f t="shared" si="3"/>
        <v>0.5305326105121515</v>
      </c>
    </row>
    <row r="42" spans="1:8" ht="13.5">
      <c r="A42" s="17">
        <v>1990</v>
      </c>
      <c r="B42" s="21">
        <f>SUMPRODUCT(Population!$B43:$CX43,'Age Profiles'!$B$4:$CX$4)/SUMPRODUCT(Population!B43:CX43,'Age Profiles'!$B$3:$CX$3)</f>
        <v>0.6302440526556987</v>
      </c>
      <c r="C42" s="22">
        <f t="shared" si="4"/>
        <v>0.6952830836334478</v>
      </c>
      <c r="D42" s="21">
        <f>SUMPRODUCT(Population!$B43:$CX43,'Age Profiles'!$B$4:$CX$4)/1000000</f>
        <v>2092.0334267415833</v>
      </c>
      <c r="E42" s="21">
        <f>SUMPRODUCT(Population!$B43:$CX43,'Age Profiles'!$B$3:$CX$3)/1000000</f>
        <v>3319.4020918186393</v>
      </c>
      <c r="F42" s="21">
        <f t="shared" si="1"/>
        <v>4.379375100869211</v>
      </c>
      <c r="G42" s="22">
        <f t="shared" si="2"/>
        <v>3.684092017235753</v>
      </c>
      <c r="H42" s="31">
        <f t="shared" si="3"/>
        <v>0.6952830836334583</v>
      </c>
    </row>
    <row r="43" spans="1:8" ht="13.5">
      <c r="A43" s="17">
        <v>1991</v>
      </c>
      <c r="B43" s="21">
        <f>SUMPRODUCT(Population!$B44:$CX44,'Age Profiles'!$B$4:$CX$4)/SUMPRODUCT(Population!B44:CX44,'Age Profiles'!$B$3:$CX$3)</f>
        <v>0.6356519064090004</v>
      </c>
      <c r="C43" s="22">
        <f t="shared" si="4"/>
        <v>0.8543967001445015</v>
      </c>
      <c r="D43" s="21">
        <f>SUMPRODUCT(Population!$B44:$CX44,'Age Profiles'!$B$4:$CX$4)/1000000</f>
        <v>2189.249559884325</v>
      </c>
      <c r="E43" s="21">
        <f>SUMPRODUCT(Population!$B44:$CX44,'Age Profiles'!$B$3:$CX$3)/1000000</f>
        <v>3444.101304206089</v>
      </c>
      <c r="F43" s="21">
        <f t="shared" si="1"/>
        <v>4.542229394428611</v>
      </c>
      <c r="G43" s="22">
        <f t="shared" si="2"/>
        <v>3.68783269428412</v>
      </c>
      <c r="H43" s="31">
        <f t="shared" si="3"/>
        <v>0.8543967001444912</v>
      </c>
    </row>
    <row r="44" spans="1:8" ht="13.5">
      <c r="A44" s="17">
        <v>1992</v>
      </c>
      <c r="B44" s="21">
        <f>SUMPRODUCT(Population!$B45:$CX45,'Age Profiles'!$B$4:$CX$4)/SUMPRODUCT(Population!B45:CX45,'Age Profiles'!$B$3:$CX$3)</f>
        <v>0.6418134474568561</v>
      </c>
      <c r="C44" s="22">
        <f t="shared" si="4"/>
        <v>0.9646584637521445</v>
      </c>
      <c r="D44" s="21">
        <f>SUMPRODUCT(Population!$B45:$CX45,'Age Profiles'!$B$4:$CX$4)/1000000</f>
        <v>2293.049360886241</v>
      </c>
      <c r="E44" s="21">
        <f>SUMPRODUCT(Population!$B45:$CX45,'Age Profiles'!$B$3:$CX$3)/1000000</f>
        <v>3572.7661518659347</v>
      </c>
      <c r="F44" s="21">
        <f t="shared" si="1"/>
        <v>4.632371202994976</v>
      </c>
      <c r="G44" s="22">
        <f t="shared" si="2"/>
        <v>3.6677127392428317</v>
      </c>
      <c r="H44" s="31">
        <f t="shared" si="3"/>
        <v>0.9646584637521447</v>
      </c>
    </row>
    <row r="45" spans="1:8" ht="13.5">
      <c r="A45" s="17">
        <v>1993</v>
      </c>
      <c r="B45" s="21">
        <f>SUMPRODUCT(Population!$B46:$CX46,'Age Profiles'!$B$4:$CX$4)/SUMPRODUCT(Population!B46:CX46,'Age Profiles'!$B$3:$CX$3)</f>
        <v>0.6482749722272064</v>
      </c>
      <c r="C45" s="22">
        <f t="shared" si="4"/>
        <v>1.0017265024320303</v>
      </c>
      <c r="D45" s="21">
        <f>SUMPRODUCT(Population!$B46:$CX46,'Age Profiles'!$B$4:$CX$4)/1000000</f>
        <v>2400.8991969819294</v>
      </c>
      <c r="E45" s="21">
        <f>SUMPRODUCT(Population!$B46:$CX46,'Age Profiles'!$B$3:$CX$3)/1000000</f>
        <v>3703.5198023046087</v>
      </c>
      <c r="F45" s="21">
        <f t="shared" si="1"/>
        <v>4.596080217826167</v>
      </c>
      <c r="G45" s="22">
        <f t="shared" si="2"/>
        <v>3.5943537153941523</v>
      </c>
      <c r="H45" s="31">
        <f t="shared" si="3"/>
        <v>1.0017265024320143</v>
      </c>
    </row>
    <row r="46" spans="1:8" ht="13.5">
      <c r="A46" s="17">
        <v>1994</v>
      </c>
      <c r="B46" s="21">
        <f>SUMPRODUCT(Population!$B47:$CX47,'Age Profiles'!$B$4:$CX$4)/SUMPRODUCT(Population!B47:CX47,'Age Profiles'!$B$3:$CX$3)</f>
        <v>0.6545156162921892</v>
      </c>
      <c r="C46" s="22">
        <f t="shared" si="4"/>
        <v>0.9580498744047264</v>
      </c>
      <c r="D46" s="21">
        <f>SUMPRODUCT(Population!$B47:$CX47,'Age Profiles'!$B$4:$CX$4)/1000000</f>
        <v>2509.3069224176174</v>
      </c>
      <c r="E46" s="21">
        <f>SUMPRODUCT(Population!$B47:$CX47,'Age Profiles'!$B$3:$CX$3)/1000000</f>
        <v>3833.838123882763</v>
      </c>
      <c r="F46" s="21">
        <f t="shared" si="1"/>
        <v>4.416325589341911</v>
      </c>
      <c r="G46" s="22">
        <f t="shared" si="2"/>
        <v>3.458275714937181</v>
      </c>
      <c r="H46" s="31">
        <f t="shared" si="3"/>
        <v>0.9580498744047299</v>
      </c>
    </row>
    <row r="47" spans="1:8" ht="13.5">
      <c r="A47" s="17">
        <v>1995</v>
      </c>
      <c r="B47" s="21">
        <f>SUMPRODUCT(Population!$B48:$CX48,'Age Profiles'!$B$4:$CX$4)/SUMPRODUCT(Population!B48:CX48,'Age Profiles'!$B$3:$CX$3)</f>
        <v>0.6601913098248667</v>
      </c>
      <c r="C47" s="22">
        <f t="shared" si="4"/>
        <v>0.8634211442784442</v>
      </c>
      <c r="D47" s="21">
        <f>SUMPRODUCT(Population!$B48:$CX48,'Age Profiles'!$B$4:$CX$4)/1000000</f>
        <v>2615.4456270055603</v>
      </c>
      <c r="E47" s="21">
        <f>SUMPRODUCT(Population!$B48:$CX48,'Age Profiles'!$B$3:$CX$3)/1000000</f>
        <v>3961.648067890165</v>
      </c>
      <c r="F47" s="21">
        <f t="shared" si="1"/>
        <v>4.142790636834786</v>
      </c>
      <c r="G47" s="22">
        <f t="shared" si="2"/>
        <v>3.2793694925563512</v>
      </c>
      <c r="H47" s="31">
        <f t="shared" si="3"/>
        <v>0.8634211442784352</v>
      </c>
    </row>
    <row r="48" spans="1:8" ht="13.5">
      <c r="A48" s="17">
        <v>1996</v>
      </c>
      <c r="B48" s="21">
        <f>SUMPRODUCT(Population!$B49:$CX49,'Age Profiles'!$B$4:$CX$4)/SUMPRODUCT(Population!B49:CX49,'Age Profiles'!$B$3:$CX$3)</f>
        <v>0.665339246873524</v>
      </c>
      <c r="C48" s="22">
        <f t="shared" si="4"/>
        <v>0.7767399861048722</v>
      </c>
      <c r="D48" s="21">
        <f>SUMPRODUCT(Population!$B49:$CX49,'Age Profiles'!$B$4:$CX$4)/1000000</f>
        <v>2719.1522082897095</v>
      </c>
      <c r="E48" s="21">
        <f>SUMPRODUCT(Population!$B49:$CX49,'Age Profiles'!$B$3:$CX$3)/1000000</f>
        <v>4086.865792251393</v>
      </c>
      <c r="F48" s="21">
        <f t="shared" si="1"/>
        <v>3.8885648739036154</v>
      </c>
      <c r="G48" s="22">
        <f t="shared" si="2"/>
        <v>3.1118248877987336</v>
      </c>
      <c r="H48" s="31">
        <f t="shared" si="3"/>
        <v>0.7767399861048818</v>
      </c>
    </row>
    <row r="49" spans="1:8" ht="13.5">
      <c r="A49" s="17">
        <v>1997</v>
      </c>
      <c r="B49" s="21">
        <f>SUMPRODUCT(Population!$B50:$CX50,'Age Profiles'!$B$4:$CX$4)/SUMPRODUCT(Population!B50:CX50,'Age Profiles'!$B$3:$CX$3)</f>
        <v>0.6700520070682359</v>
      </c>
      <c r="C49" s="22">
        <f t="shared" si="4"/>
        <v>0.705827561218689</v>
      </c>
      <c r="D49" s="21">
        <f>SUMPRODUCT(Population!$B50:$CX50,'Age Profiles'!$B$4:$CX$4)/1000000</f>
        <v>2820.7969294487334</v>
      </c>
      <c r="E49" s="21">
        <f>SUMPRODUCT(Population!$B50:$CX50,'Age Profiles'!$B$3:$CX$3)/1000000</f>
        <v>4209.817894272008</v>
      </c>
      <c r="F49" s="21">
        <f t="shared" si="1"/>
        <v>3.6699300527432683</v>
      </c>
      <c r="G49" s="22">
        <f t="shared" si="2"/>
        <v>2.9641024915245744</v>
      </c>
      <c r="H49" s="31">
        <f t="shared" si="3"/>
        <v>0.7058275612186939</v>
      </c>
    </row>
    <row r="50" spans="1:8" ht="13.5">
      <c r="A50" s="17">
        <v>1998</v>
      </c>
      <c r="B50" s="21">
        <f>SUMPRODUCT(Population!$B51:$CX51,'Age Profiles'!$B$4:$CX$4)/SUMPRODUCT(Population!B51:CX51,'Age Profiles'!$B$3:$CX$3)</f>
        <v>0.674318002799788</v>
      </c>
      <c r="C50" s="22">
        <f t="shared" si="4"/>
        <v>0.6346482023527095</v>
      </c>
      <c r="D50" s="21">
        <f>SUMPRODUCT(Population!$B51:$CX51,'Age Profiles'!$B$4:$CX$4)/1000000</f>
        <v>2920.8929332064063</v>
      </c>
      <c r="E50" s="21">
        <f>SUMPRODUCT(Population!$B51:$CX51,'Age Profiles'!$B$3:$CX$3)/1000000</f>
        <v>4331.62531784525</v>
      </c>
      <c r="F50" s="21">
        <f t="shared" si="1"/>
        <v>3.4869924454767873</v>
      </c>
      <c r="G50" s="22">
        <f t="shared" si="2"/>
        <v>2.852344243124058</v>
      </c>
      <c r="H50" s="31">
        <f t="shared" si="3"/>
        <v>0.6346482023527291</v>
      </c>
    </row>
    <row r="51" spans="1:8" ht="13.5">
      <c r="A51" s="17">
        <v>1999</v>
      </c>
      <c r="B51" s="21">
        <f>SUMPRODUCT(Population!$B52:$CX52,'Age Profiles'!$B$4:$CX$4)/SUMPRODUCT(Population!B52:CX52,'Age Profiles'!$B$3:$CX$3)</f>
        <v>0.6781409408125745</v>
      </c>
      <c r="C51" s="22">
        <f t="shared" si="4"/>
        <v>0.5653329755611084</v>
      </c>
      <c r="D51" s="21">
        <f>SUMPRODUCT(Population!$B52:$CX52,'Age Profiles'!$B$4:$CX$4)/1000000</f>
        <v>3020.4604800274856</v>
      </c>
      <c r="E51" s="21">
        <f>SUMPRODUCT(Population!$B52:$CX52,'Age Profiles'!$B$3:$CX$3)/1000000</f>
        <v>4454.03056834801</v>
      </c>
      <c r="F51" s="21">
        <f t="shared" si="1"/>
        <v>3.3519928017178415</v>
      </c>
      <c r="G51" s="22">
        <f t="shared" si="2"/>
        <v>2.786659826156764</v>
      </c>
      <c r="H51" s="31">
        <f t="shared" si="3"/>
        <v>0.5653329755610774</v>
      </c>
    </row>
    <row r="52" spans="1:8" ht="13.5">
      <c r="A52" s="17">
        <v>2000</v>
      </c>
      <c r="B52" s="21">
        <f>SUMPRODUCT(Population!$B53:$CX53,'Age Profiles'!$B$4:$CX$4)/SUMPRODUCT(Population!B53:CX53,'Age Profiles'!$B$3:$CX$3)</f>
        <v>0.6815532331229289</v>
      </c>
      <c r="C52" s="22">
        <f t="shared" si="4"/>
        <v>0.5019216143531314</v>
      </c>
      <c r="D52" s="21">
        <f>SUMPRODUCT(Population!$B53:$CX53,'Age Profiles'!$B$4:$CX$4)/1000000</f>
        <v>3120.413728941532</v>
      </c>
      <c r="E52" s="21">
        <f>SUMPRODUCT(Population!$B53:$CX53,'Age Profiles'!$B$3:$CX$3)/1000000</f>
        <v>4578.385923933716</v>
      </c>
      <c r="F52" s="21">
        <f t="shared" si="1"/>
        <v>3.2556301866385198</v>
      </c>
      <c r="G52" s="22">
        <f t="shared" si="2"/>
        <v>2.753708572285392</v>
      </c>
      <c r="H52" s="31">
        <f t="shared" si="3"/>
        <v>0.5019216143531278</v>
      </c>
    </row>
    <row r="53" spans="1:8" ht="13.5">
      <c r="A53" s="17">
        <v>2001</v>
      </c>
      <c r="B53" s="21">
        <f>SUMPRODUCT(Population!$B54:$CX54,'Age Profiles'!$B$4:$CX$4)/SUMPRODUCT(Population!B54:CX54,'Age Profiles'!$B$3:$CX$3)</f>
        <v>0.6845421094156576</v>
      </c>
      <c r="C53" s="22">
        <f t="shared" si="4"/>
        <v>0.43758015547193274</v>
      </c>
      <c r="D53" s="21">
        <f>SUMPRODUCT(Population!$B54:$CX54,'Age Profiles'!$B$4:$CX$4)/1000000</f>
        <v>3220.81144060618</v>
      </c>
      <c r="E53" s="21">
        <f>SUMPRODUCT(Population!$B54:$CX54,'Age Profiles'!$B$3:$CX$3)/1000000</f>
        <v>4705.059624974051</v>
      </c>
      <c r="F53" s="21">
        <f t="shared" si="1"/>
        <v>3.166772953781103</v>
      </c>
      <c r="G53" s="22">
        <f t="shared" si="2"/>
        <v>2.729192798309172</v>
      </c>
      <c r="H53" s="31">
        <f t="shared" si="3"/>
        <v>0.43758015547193096</v>
      </c>
    </row>
    <row r="54" spans="1:8" ht="13.5">
      <c r="A54" s="17">
        <v>2002</v>
      </c>
      <c r="B54" s="21">
        <f>SUMPRODUCT(Population!$B55:$CX55,'Age Profiles'!$B$4:$CX$4)/SUMPRODUCT(Population!B55:CX55,'Age Profiles'!$B$3:$CX$3)</f>
        <v>0.6871933528058134</v>
      </c>
      <c r="C54" s="22">
        <f t="shared" si="4"/>
        <v>0.3865536416450614</v>
      </c>
      <c r="D54" s="21">
        <f>SUMPRODUCT(Population!$B55:$CX55,'Age Profiles'!$B$4:$CX$4)/1000000</f>
        <v>3321.83520550545</v>
      </c>
      <c r="E54" s="21">
        <f>SUMPRODUCT(Population!$B55:$CX55,'Age Profiles'!$B$3:$CX$3)/1000000</f>
        <v>4833.916381673925</v>
      </c>
      <c r="F54" s="21">
        <f t="shared" si="1"/>
        <v>3.0884074950570612</v>
      </c>
      <c r="G54" s="22">
        <f t="shared" si="2"/>
        <v>2.7018538534120005</v>
      </c>
      <c r="H54" s="31">
        <f t="shared" si="3"/>
        <v>0.3865536416450608</v>
      </c>
    </row>
    <row r="55" spans="1:8" ht="13.5">
      <c r="A55" s="17">
        <v>2003</v>
      </c>
      <c r="B55" s="21">
        <f>SUMPRODUCT(Population!$B56:$CX56,'Age Profiles'!$B$4:$CX$4)/SUMPRODUCT(Population!B56:CX56,'Age Profiles'!$B$3:$CX$3)</f>
        <v>0.6897455661603126</v>
      </c>
      <c r="C55" s="22">
        <f t="shared" si="4"/>
        <v>0.3707087136776905</v>
      </c>
      <c r="D55" s="21">
        <f>SUMPRODUCT(Population!$B56:$CX56,'Age Profiles'!$B$4:$CX$4)/1000000</f>
        <v>3424.747128904848</v>
      </c>
      <c r="E55" s="21">
        <f>SUMPRODUCT(Population!$B56:$CX56,'Age Profiles'!$B$3:$CX$3)/1000000</f>
        <v>4965.232539253262</v>
      </c>
      <c r="F55" s="21">
        <f t="shared" si="1"/>
        <v>3.0510235063433124</v>
      </c>
      <c r="G55" s="22">
        <f t="shared" si="2"/>
        <v>2.6803147926656012</v>
      </c>
      <c r="H55" s="31">
        <f t="shared" si="3"/>
        <v>0.3707087136777112</v>
      </c>
    </row>
    <row r="56" spans="1:8" ht="13.5">
      <c r="A56" s="17">
        <v>2004</v>
      </c>
      <c r="B56" s="21">
        <f>SUMPRODUCT(Population!$B57:$CX57,'Age Profiles'!$B$4:$CX$4)/SUMPRODUCT(Population!B57:CX57,'Age Profiles'!$B$3:$CX$3)</f>
        <v>0.69248754485557</v>
      </c>
      <c r="C56" s="22">
        <f t="shared" si="4"/>
        <v>0.396746723855451</v>
      </c>
      <c r="D56" s="21">
        <f>SUMPRODUCT(Population!$B57:$CX57,'Age Profiles'!$B$4:$CX$4)/1000000</f>
        <v>3531.1391041068696</v>
      </c>
      <c r="E56" s="21">
        <f>SUMPRODUCT(Population!$B57:$CX57,'Age Profiles'!$B$3:$CX$3)/1000000</f>
        <v>5099.209553066184</v>
      </c>
      <c r="F56" s="21">
        <f t="shared" si="1"/>
        <v>3.0592873260905153</v>
      </c>
      <c r="G56" s="22">
        <f t="shared" si="2"/>
        <v>2.662540602235063</v>
      </c>
      <c r="H56" s="31">
        <f t="shared" si="3"/>
        <v>0.3967467238554523</v>
      </c>
    </row>
    <row r="57" spans="1:8" ht="13.5">
      <c r="A57" s="17">
        <v>2005</v>
      </c>
      <c r="B57" s="21">
        <f>SUMPRODUCT(Population!$B58:$CX58,'Age Profiles'!$B$4:$CX$4)/SUMPRODUCT(Population!B58:CX58,'Age Profiles'!$B$3:$CX$3)</f>
        <v>0.6956119501175287</v>
      </c>
      <c r="C57" s="22">
        <f t="shared" si="4"/>
        <v>0.45017097833591646</v>
      </c>
      <c r="D57" s="21">
        <f>SUMPRODUCT(Population!$B58:$CX58,'Age Profiles'!$B$4:$CX$4)/1000000</f>
        <v>3642.2650148145876</v>
      </c>
      <c r="E57" s="21">
        <f>SUMPRODUCT(Population!$B58:$CX58,'Age Profiles'!$B$3:$CX$3)/1000000</f>
        <v>5236.058716643957</v>
      </c>
      <c r="F57" s="21">
        <f t="shared" si="1"/>
        <v>3.0985233671580104</v>
      </c>
      <c r="G57" s="22">
        <f t="shared" si="2"/>
        <v>2.648352388822081</v>
      </c>
      <c r="H57" s="31">
        <f t="shared" si="3"/>
        <v>0.45017097833592956</v>
      </c>
    </row>
    <row r="58" spans="1:8" ht="13.5">
      <c r="A58" s="17">
        <v>2006</v>
      </c>
      <c r="B58" s="21">
        <f>SUMPRODUCT(Population!$B59:$CX59,'Age Profiles'!$B$4:$CX$4)/SUMPRODUCT(Population!B59:CX59,'Age Profiles'!$B$3:$CX$3)</f>
        <v>0.6991422772998195</v>
      </c>
      <c r="C58" s="22">
        <f t="shared" si="4"/>
        <v>0.5062303669239948</v>
      </c>
      <c r="D58" s="21">
        <f>SUMPRODUCT(Population!$B59:$CX59,'Age Profiles'!$B$4:$CX$4)/1000000</f>
        <v>3758.510830568701</v>
      </c>
      <c r="E58" s="21">
        <f>SUMPRODUCT(Population!$B59:$CX59,'Age Profiles'!$B$3:$CX$3)/1000000</f>
        <v>5375.88836006967</v>
      </c>
      <c r="F58" s="21">
        <f t="shared" si="1"/>
        <v>3.1417078306869968</v>
      </c>
      <c r="G58" s="22">
        <f t="shared" si="2"/>
        <v>2.6354774637629905</v>
      </c>
      <c r="H58" s="31">
        <f t="shared" si="3"/>
        <v>0.5062303669240062</v>
      </c>
    </row>
    <row r="59" spans="1:8" ht="13.5">
      <c r="A59" s="17">
        <v>2007</v>
      </c>
      <c r="B59" s="21">
        <f>SUMPRODUCT(Population!$B60:$CX60,'Age Profiles'!$B$4:$CX$4)/SUMPRODUCT(Population!B60:CX60,'Age Profiles'!$B$3:$CX$3)</f>
        <v>0.7030240176555183</v>
      </c>
      <c r="C59" s="22">
        <f t="shared" si="4"/>
        <v>0.5536790159949813</v>
      </c>
      <c r="D59" s="21">
        <f>SUMPRODUCT(Population!$B60:$CX60,'Age Profiles'!$B$4:$CX$4)/1000000</f>
        <v>3879.960471367431</v>
      </c>
      <c r="E59" s="21">
        <f>SUMPRODUCT(Population!$B60:$CX60,'Age Profiles'!$B$3:$CX$3)/1000000</f>
        <v>5518.958632887862</v>
      </c>
      <c r="F59" s="21">
        <f t="shared" si="1"/>
        <v>3.1802142540170775</v>
      </c>
      <c r="G59" s="22">
        <f t="shared" si="2"/>
        <v>2.6265352380220843</v>
      </c>
      <c r="H59" s="31">
        <f t="shared" si="3"/>
        <v>0.5536790159949931</v>
      </c>
    </row>
    <row r="60" spans="1:8" ht="13.5">
      <c r="A60" s="17">
        <v>2008</v>
      </c>
      <c r="B60" s="21">
        <f>SUMPRODUCT(Population!$B61:$CX61,'Age Profiles'!$B$4:$CX$4)/SUMPRODUCT(Population!B61:CX61,'Age Profiles'!$B$3:$CX$3)</f>
        <v>0.7072560985096938</v>
      </c>
      <c r="C60" s="22">
        <f t="shared" si="4"/>
        <v>0.6001777248963636</v>
      </c>
      <c r="D60" s="21">
        <f>SUMPRODUCT(Population!$B61:$CX61,'Age Profiles'!$B$4:$CX$4)/1000000</f>
        <v>4007.1579136944283</v>
      </c>
      <c r="E60" s="21">
        <f>SUMPRODUCT(Population!$B61:$CX61,'Age Profiles'!$B$3:$CX$3)/1000000</f>
        <v>5665.780644575814</v>
      </c>
      <c r="F60" s="21">
        <f t="shared" si="1"/>
        <v>3.2257274543145544</v>
      </c>
      <c r="G60" s="22">
        <f t="shared" si="2"/>
        <v>2.625549729418184</v>
      </c>
      <c r="H60" s="31">
        <f t="shared" si="3"/>
        <v>0.6001777248963704</v>
      </c>
    </row>
    <row r="61" spans="1:8" ht="13.5">
      <c r="A61" s="17">
        <v>2009</v>
      </c>
      <c r="B61" s="21">
        <f>SUMPRODUCT(Population!$B62:$CX62,'Age Profiles'!$B$4:$CX$4)/SUMPRODUCT(Population!B62:CX62,'Age Profiles'!$B$3:$CX$3)</f>
        <v>0.7118168664935756</v>
      </c>
      <c r="C61" s="22">
        <f t="shared" si="4"/>
        <v>0.6427835353751891</v>
      </c>
      <c r="D61" s="21">
        <f>SUMPRODUCT(Population!$B62:$CX62,'Age Profiles'!$B$4:$CX$4)/1000000</f>
        <v>4140.608022953724</v>
      </c>
      <c r="E61" s="21">
        <f>SUMPRODUCT(Population!$B62:$CX62,'Age Profiles'!$B$3:$CX$3)/1000000</f>
        <v>5816.956885765356</v>
      </c>
      <c r="F61" s="21">
        <f t="shared" si="1"/>
        <v>3.2760402166775857</v>
      </c>
      <c r="G61" s="22">
        <f t="shared" si="2"/>
        <v>2.633256681302388</v>
      </c>
      <c r="H61" s="31">
        <f t="shared" si="3"/>
        <v>0.6427835353751976</v>
      </c>
    </row>
    <row r="62" spans="1:8" ht="13.5">
      <c r="A62" s="17">
        <v>2010</v>
      </c>
      <c r="B62" s="21">
        <f>SUMPRODUCT(Population!$B63:$CX63,'Age Profiles'!$B$4:$CX$4)/SUMPRODUCT(Population!B63:CX63,'Age Profiles'!$B$3:$CX$3)</f>
        <v>0.7166695679730807</v>
      </c>
      <c r="C62" s="22">
        <f t="shared" si="4"/>
        <v>0.6794212433053128</v>
      </c>
      <c r="D62" s="21">
        <f>SUMPRODUCT(Population!$B63:$CX63,'Age Profiles'!$B$4:$CX$4)/1000000</f>
        <v>4280.567196558411</v>
      </c>
      <c r="E62" s="21">
        <f>SUMPRODUCT(Population!$B63:$CX63,'Age Profiles'!$B$3:$CX$3)/1000000</f>
        <v>5972.860280177539</v>
      </c>
      <c r="F62" s="21">
        <f t="shared" si="1"/>
        <v>3.3242880872434597</v>
      </c>
      <c r="G62" s="22">
        <f t="shared" si="2"/>
        <v>2.6448668439381318</v>
      </c>
      <c r="H62" s="31">
        <f t="shared" si="3"/>
        <v>0.6794212433053279</v>
      </c>
    </row>
    <row r="63" spans="1:8" ht="13.5">
      <c r="A63" s="17">
        <v>2011</v>
      </c>
      <c r="B63" s="21">
        <f>SUMPRODUCT(Population!$B64:$CX64,'Age Profiles'!$B$4:$CX$4)/SUMPRODUCT(Population!B64:CX64,'Age Profiles'!$B$3:$CX$3)</f>
        <v>0.7218037592338012</v>
      </c>
      <c r="C63" s="22">
        <f t="shared" si="4"/>
        <v>0.7138419552903412</v>
      </c>
      <c r="D63" s="21">
        <f>SUMPRODUCT(Population!$B64:$CX64,'Age Profiles'!$B$4:$CX$4)/1000000</f>
        <v>4427.3326695600335</v>
      </c>
      <c r="E63" s="21">
        <f>SUMPRODUCT(Population!$B64:$CX64,'Age Profiles'!$B$3:$CX$3)/1000000</f>
        <v>6133.7068599638105</v>
      </c>
      <c r="F63" s="21">
        <f t="shared" si="1"/>
        <v>3.37117731504497</v>
      </c>
      <c r="G63" s="22">
        <f t="shared" si="2"/>
        <v>2.6573353597546294</v>
      </c>
      <c r="H63" s="31">
        <f t="shared" si="3"/>
        <v>0.7138419552903406</v>
      </c>
    </row>
    <row r="64" spans="1:8" ht="13.5">
      <c r="A64" s="17">
        <v>2012</v>
      </c>
      <c r="B64" s="21">
        <f>SUMPRODUCT(Population!$B65:$CX65,'Age Profiles'!$B$4:$CX$4)/SUMPRODUCT(Population!B65:CX65,'Age Profiles'!$B$3:$CX$3)</f>
        <v>0.7271675697724823</v>
      </c>
      <c r="C64" s="22">
        <f t="shared" si="4"/>
        <v>0.7403645513558974</v>
      </c>
      <c r="D64" s="21">
        <f>SUMPRODUCT(Population!$B65:$CX65,'Age Profiles'!$B$4:$CX$4)/1000000</f>
        <v>4580.602357429682</v>
      </c>
      <c r="E64" s="21">
        <f>SUMPRODUCT(Population!$B65:$CX65,'Age Profiles'!$B$3:$CX$3)/1000000</f>
        <v>6299.239058285934</v>
      </c>
      <c r="F64" s="21">
        <f t="shared" si="1"/>
        <v>3.40332120434741</v>
      </c>
      <c r="G64" s="22">
        <f t="shared" si="2"/>
        <v>2.662956652991523</v>
      </c>
      <c r="H64" s="31">
        <f t="shared" si="3"/>
        <v>0.7403645513558872</v>
      </c>
    </row>
    <row r="65" spans="1:8" ht="13.5">
      <c r="A65" s="17">
        <v>2013</v>
      </c>
      <c r="B65" s="21">
        <f>SUMPRODUCT(Population!$B66:$CX66,'Age Profiles'!$B$4:$CX$4)/SUMPRODUCT(Population!B66:CX66,'Age Profiles'!$B$3:$CX$3)</f>
        <v>0.7326358214176368</v>
      </c>
      <c r="C65" s="22">
        <f t="shared" si="4"/>
        <v>0.7491799586902483</v>
      </c>
      <c r="D65" s="21">
        <f>SUMPRODUCT(Population!$B66:$CX66,'Age Profiles'!$B$4:$CX$4)/1000000</f>
        <v>4739.236170194143</v>
      </c>
      <c r="E65" s="21">
        <f>SUMPRODUCT(Population!$B66:$CX66,'Age Profiles'!$B$3:$CX$3)/1000000</f>
        <v>6468.747543662017</v>
      </c>
      <c r="F65" s="21">
        <f t="shared" si="1"/>
        <v>3.404546862532082</v>
      </c>
      <c r="G65" s="22">
        <f t="shared" si="2"/>
        <v>2.655366903841817</v>
      </c>
      <c r="H65" s="31">
        <f t="shared" si="3"/>
        <v>0.7491799586902652</v>
      </c>
    </row>
    <row r="66" spans="1:8" ht="13.5">
      <c r="A66" s="17">
        <v>2014</v>
      </c>
      <c r="B66" s="21">
        <f>SUMPRODUCT(Population!$B67:$CX67,'Age Profiles'!$B$4:$CX$4)/SUMPRODUCT(Population!B67:CX67,'Age Profiles'!$B$3:$CX$3)</f>
        <v>0.738063494286449</v>
      </c>
      <c r="C66" s="22">
        <f t="shared" si="4"/>
        <v>0.7381111084815232</v>
      </c>
      <c r="D66" s="21">
        <f>SUMPRODUCT(Population!$B67:$CX67,'Age Profiles'!$B$4:$CX$4)/1000000</f>
        <v>4901.6437368259285</v>
      </c>
      <c r="E66" s="21">
        <f>SUMPRODUCT(Population!$B67:$CX67,'Age Profiles'!$B$3:$CX$3)/1000000</f>
        <v>6641.222299667835</v>
      </c>
      <c r="F66" s="21">
        <f t="shared" si="1"/>
        <v>3.3694628165730793</v>
      </c>
      <c r="G66" s="22">
        <f t="shared" si="2"/>
        <v>2.631351708091563</v>
      </c>
      <c r="H66" s="31">
        <f t="shared" si="3"/>
        <v>0.7381111084815162</v>
      </c>
    </row>
    <row r="67" spans="1:8" ht="13.5">
      <c r="A67" s="17">
        <v>2015</v>
      </c>
      <c r="B67" s="21">
        <f>SUMPRODUCT(Population!$B68:$CX68,'Age Profiles'!$B$4:$CX$4)/SUMPRODUCT(Population!B68:CX68,'Age Profiles'!$B$3:$CX$3)</f>
        <v>0.7433500625997191</v>
      </c>
      <c r="C67" s="22">
        <f aca="true" t="shared" si="5" ref="C67:C102">100*LN(B67/B66)/($A67-$A66)</f>
        <v>0.713722475422138</v>
      </c>
      <c r="D67" s="21">
        <f>SUMPRODUCT(Population!$B68:$CX68,'Age Profiles'!$B$4:$CX$4)/1000000</f>
        <v>5066.582407162433</v>
      </c>
      <c r="E67" s="21">
        <f>SUMPRODUCT(Population!$B68:$CX68,'Age Profiles'!$B$3:$CX$3)/1000000</f>
        <v>6815.876747817936</v>
      </c>
      <c r="F67" s="21">
        <f t="shared" si="1"/>
        <v>3.309590352181071</v>
      </c>
      <c r="G67" s="22">
        <f t="shared" si="2"/>
        <v>2.595867876758941</v>
      </c>
      <c r="H67" s="31">
        <f t="shared" si="3"/>
        <v>0.7137224754221299</v>
      </c>
    </row>
    <row r="68" spans="1:8" ht="13.5">
      <c r="A68" s="17">
        <v>2016</v>
      </c>
      <c r="B68" s="21">
        <f>SUMPRODUCT(Population!$B69:$CX69,'Age Profiles'!$B$4:$CX$4)/SUMPRODUCT(Population!B69:CX69,'Age Profiles'!$B$3:$CX$3)</f>
        <v>0.7484844088802939</v>
      </c>
      <c r="C68" s="22">
        <f t="shared" si="5"/>
        <v>0.6883292551155887</v>
      </c>
      <c r="D68" s="21">
        <f>SUMPRODUCT(Population!$B69:$CX69,'Age Profiles'!$B$4:$CX$4)/1000000</f>
        <v>5233.712106890492</v>
      </c>
      <c r="E68" s="21">
        <f>SUMPRODUCT(Population!$B69:$CX69,'Age Profiles'!$B$3:$CX$3)/1000000</f>
        <v>6992.412994573847</v>
      </c>
      <c r="F68" s="21">
        <f aca="true" t="shared" si="6" ref="F68:F102">100*LN(D68/D67)/($A68-$A67)</f>
        <v>3.245428929935955</v>
      </c>
      <c r="G68" s="22">
        <f aca="true" t="shared" si="7" ref="G68:G102">100*LN(E68/E67)/($A68-$A67)</f>
        <v>2.5570996748203663</v>
      </c>
      <c r="H68" s="31">
        <f aca="true" t="shared" si="8" ref="H68:H102">(F68-G68)</f>
        <v>0.6883292551155886</v>
      </c>
    </row>
    <row r="69" spans="1:8" ht="13.5">
      <c r="A69" s="17">
        <v>2017</v>
      </c>
      <c r="B69" s="21">
        <f>SUMPRODUCT(Population!$B70:$CX70,'Age Profiles'!$B$4:$CX$4)/SUMPRODUCT(Population!B70:CX70,'Age Profiles'!$B$3:$CX$3)</f>
        <v>0.7534767646330416</v>
      </c>
      <c r="C69" s="22">
        <f t="shared" si="5"/>
        <v>0.6647807182386661</v>
      </c>
      <c r="D69" s="21">
        <f>SUMPRODUCT(Population!$B70:$CX70,'Age Profiles'!$B$4:$CX$4)/1000000</f>
        <v>5403.066079417829</v>
      </c>
      <c r="E69" s="21">
        <f>SUMPRODUCT(Population!$B70:$CX70,'Age Profiles'!$B$3:$CX$3)/1000000</f>
        <v>7170.846312758206</v>
      </c>
      <c r="F69" s="21">
        <f t="shared" si="6"/>
        <v>3.184578674196106</v>
      </c>
      <c r="G69" s="22">
        <f t="shared" si="7"/>
        <v>2.519797955957435</v>
      </c>
      <c r="H69" s="31">
        <f t="shared" si="8"/>
        <v>0.6647807182386711</v>
      </c>
    </row>
    <row r="70" spans="1:8" ht="13.5">
      <c r="A70" s="17">
        <v>2018</v>
      </c>
      <c r="B70" s="21">
        <f>SUMPRODUCT(Population!$B71:$CX71,'Age Profiles'!$B$4:$CX$4)/SUMPRODUCT(Population!B71:CX71,'Age Profiles'!$B$3:$CX$3)</f>
        <v>0.7582886112749039</v>
      </c>
      <c r="C70" s="22">
        <f t="shared" si="5"/>
        <v>0.636588582903473</v>
      </c>
      <c r="D70" s="21">
        <f>SUMPRODUCT(Population!$B71:$CX71,'Age Profiles'!$B$4:$CX$4)/1000000</f>
        <v>5574.231858951371</v>
      </c>
      <c r="E70" s="21">
        <f>SUMPRODUCT(Population!$B71:$CX71,'Age Profiles'!$B$3:$CX$3)/1000000</f>
        <v>7351.068941388246</v>
      </c>
      <c r="F70" s="21">
        <f t="shared" si="6"/>
        <v>3.11879397836267</v>
      </c>
      <c r="G70" s="22">
        <f t="shared" si="7"/>
        <v>2.4822053954591956</v>
      </c>
      <c r="H70" s="31">
        <f t="shared" si="8"/>
        <v>0.6365885829034745</v>
      </c>
    </row>
    <row r="71" spans="1:8" ht="13.5">
      <c r="A71" s="17">
        <v>2019</v>
      </c>
      <c r="B71" s="21">
        <f>SUMPRODUCT(Population!$B72:$CX72,'Age Profiles'!$B$4:$CX$4)/SUMPRODUCT(Population!B72:CX72,'Age Profiles'!$B$3:$CX$3)</f>
        <v>0.7628830760143891</v>
      </c>
      <c r="C71" s="22">
        <f t="shared" si="5"/>
        <v>0.604071026162036</v>
      </c>
      <c r="D71" s="21">
        <f>SUMPRODUCT(Population!$B72:$CX72,'Age Profiles'!$B$4:$CX$4)/1000000</f>
        <v>5746.846153541075</v>
      </c>
      <c r="E71" s="21">
        <f>SUMPRODUCT(Population!$B72:$CX72,'Age Profiles'!$B$3:$CX$3)/1000000</f>
        <v>7533.062843083283</v>
      </c>
      <c r="F71" s="21">
        <f t="shared" si="6"/>
        <v>3.049668458901856</v>
      </c>
      <c r="G71" s="22">
        <f t="shared" si="7"/>
        <v>2.4455974327398025</v>
      </c>
      <c r="H71" s="31">
        <f t="shared" si="8"/>
        <v>0.6040710261620537</v>
      </c>
    </row>
    <row r="72" spans="1:8" ht="13.5">
      <c r="A72" s="17">
        <v>2020</v>
      </c>
      <c r="B72" s="21">
        <f>SUMPRODUCT(Population!$B73:$CX73,'Age Profiles'!$B$4:$CX$4)/SUMPRODUCT(Population!B73:CX73,'Age Profiles'!$B$3:$CX$3)</f>
        <v>0.7672480931554658</v>
      </c>
      <c r="C72" s="22">
        <f t="shared" si="5"/>
        <v>0.5705431102687265</v>
      </c>
      <c r="D72" s="21">
        <f>SUMPRODUCT(Population!$B73:$CX73,'Age Profiles'!$B$4:$CX$4)/1000000</f>
        <v>5920.679906141634</v>
      </c>
      <c r="E72" s="21">
        <f>SUMPRODUCT(Population!$B73:$CX73,'Age Profiles'!$B$3:$CX$3)/1000000</f>
        <v>7716.773699354037</v>
      </c>
      <c r="F72" s="21">
        <f t="shared" si="6"/>
        <v>2.9800082017187957</v>
      </c>
      <c r="G72" s="22">
        <f t="shared" si="7"/>
        <v>2.4094650914500892</v>
      </c>
      <c r="H72" s="31">
        <f t="shared" si="8"/>
        <v>0.5705431102687064</v>
      </c>
    </row>
    <row r="73" spans="1:8" ht="13.5">
      <c r="A73" s="17">
        <v>2021</v>
      </c>
      <c r="B73" s="21">
        <f>SUMPRODUCT(Population!$B74:$CX74,'Age Profiles'!$B$4:$CX$4)/SUMPRODUCT(Population!B74:CX74,'Age Profiles'!$B$3:$CX$3)</f>
        <v>0.7713871035652742</v>
      </c>
      <c r="C73" s="22">
        <f t="shared" si="5"/>
        <v>0.5380119215391045</v>
      </c>
      <c r="D73" s="21">
        <f>SUMPRODUCT(Population!$B74:$CX74,'Age Profiles'!$B$4:$CX$4)/1000000</f>
        <v>6095.5205079889465</v>
      </c>
      <c r="E73" s="21">
        <f>SUMPRODUCT(Population!$B74:$CX74,'Age Profiles'!$B$3:$CX$3)/1000000</f>
        <v>7902.0254290174935</v>
      </c>
      <c r="F73" s="21">
        <f t="shared" si="6"/>
        <v>2.910286715309173</v>
      </c>
      <c r="G73" s="22">
        <f t="shared" si="7"/>
        <v>2.3722747937700825</v>
      </c>
      <c r="H73" s="31">
        <f t="shared" si="8"/>
        <v>0.5380119215390904</v>
      </c>
    </row>
    <row r="74" spans="1:8" ht="13.5">
      <c r="A74" s="17">
        <v>2022</v>
      </c>
      <c r="B74" s="21">
        <f>SUMPRODUCT(Population!$B75:$CX75,'Age Profiles'!$B$4:$CX$4)/SUMPRODUCT(Population!B75:CX75,'Age Profiles'!$B$3:$CX$3)</f>
        <v>0.7753417940006677</v>
      </c>
      <c r="C74" s="22">
        <f t="shared" si="5"/>
        <v>0.5113629232996633</v>
      </c>
      <c r="D74" s="21">
        <f>SUMPRODUCT(Population!$B75:$CX75,'Age Profiles'!$B$4:$CX$4)/1000000</f>
        <v>6271.439153723642</v>
      </c>
      <c r="E74" s="21">
        <f>SUMPRODUCT(Population!$B75:$CX75,'Age Profiles'!$B$3:$CX$3)/1000000</f>
        <v>8088.612276869266</v>
      </c>
      <c r="F74" s="21">
        <f t="shared" si="6"/>
        <v>2.8451699941516226</v>
      </c>
      <c r="G74" s="22">
        <f t="shared" si="7"/>
        <v>2.333807070851925</v>
      </c>
      <c r="H74" s="31">
        <f t="shared" si="8"/>
        <v>0.5113629232996977</v>
      </c>
    </row>
    <row r="75" spans="1:8" ht="13.5">
      <c r="A75" s="17">
        <v>2023</v>
      </c>
      <c r="B75" s="21">
        <f>SUMPRODUCT(Population!$B76:$CX76,'Age Profiles'!$B$4:$CX$4)/SUMPRODUCT(Population!B76:CX76,'Age Profiles'!$B$3:$CX$3)</f>
        <v>0.7791876446855915</v>
      </c>
      <c r="C75" s="22">
        <f t="shared" si="5"/>
        <v>0.4947939145340089</v>
      </c>
      <c r="D75" s="21">
        <f>SUMPRODUCT(Population!$B76:$CX76,'Age Profiles'!$B$4:$CX$4)/1000000</f>
        <v>6448.891131334567</v>
      </c>
      <c r="E75" s="21">
        <f>SUMPRODUCT(Population!$B76:$CX76,'Age Profiles'!$B$3:$CX$3)/1000000</f>
        <v>8276.42888759709</v>
      </c>
      <c r="F75" s="21">
        <f t="shared" si="6"/>
        <v>2.790233999931422</v>
      </c>
      <c r="G75" s="22">
        <f t="shared" si="7"/>
        <v>2.2954400853974257</v>
      </c>
      <c r="H75" s="31">
        <f t="shared" si="8"/>
        <v>0.4947939145339961</v>
      </c>
    </row>
    <row r="76" spans="1:8" ht="13.5">
      <c r="A76" s="17">
        <v>2024</v>
      </c>
      <c r="B76" s="21">
        <f>SUMPRODUCT(Population!$B77:$CX77,'Age Profiles'!$B$4:$CX$4)/SUMPRODUCT(Population!B77:CX77,'Age Profiles'!$B$3:$CX$3)</f>
        <v>0.7830182784661712</v>
      </c>
      <c r="C76" s="22">
        <f t="shared" si="5"/>
        <v>0.4904144071196005</v>
      </c>
      <c r="D76" s="21">
        <f>SUMPRODUCT(Population!$B77:$CX77,'Age Profiles'!$B$4:$CX$4)/1000000</f>
        <v>6628.5511545336485</v>
      </c>
      <c r="E76" s="21">
        <f>SUMPRODUCT(Population!$B77:$CX77,'Age Profiles'!$B$3:$CX$3)/1000000</f>
        <v>8465.384955659145</v>
      </c>
      <c r="F76" s="21">
        <f t="shared" si="6"/>
        <v>2.747805318332804</v>
      </c>
      <c r="G76" s="22">
        <f t="shared" si="7"/>
        <v>2.2573909112132093</v>
      </c>
      <c r="H76" s="31">
        <f t="shared" si="8"/>
        <v>0.49041440711959483</v>
      </c>
    </row>
    <row r="77" spans="1:8" ht="13.5">
      <c r="A77" s="17">
        <v>2025</v>
      </c>
      <c r="B77" s="21">
        <f>SUMPRODUCT(Population!$B78:$CX78,'Age Profiles'!$B$4:$CX$4)/SUMPRODUCT(Population!B78:CX78,'Age Profiles'!$B$3:$CX$3)</f>
        <v>0.7869067615615135</v>
      </c>
      <c r="C77" s="22">
        <f t="shared" si="5"/>
        <v>0.49537282965201374</v>
      </c>
      <c r="D77" s="21">
        <f>SUMPRODUCT(Population!$B78:$CX78,'Age Profiles'!$B$4:$CX$4)/1000000</f>
        <v>6810.97981211742</v>
      </c>
      <c r="E77" s="21">
        <f>SUMPRODUCT(Population!$B78:$CX78,'Age Profiles'!$B$3:$CX$3)/1000000</f>
        <v>8655.383515325148</v>
      </c>
      <c r="F77" s="21">
        <f t="shared" si="6"/>
        <v>2.7149736654318337</v>
      </c>
      <c r="G77" s="22">
        <f t="shared" si="7"/>
        <v>2.219600835779822</v>
      </c>
      <c r="H77" s="31">
        <f t="shared" si="8"/>
        <v>0.4953728296520117</v>
      </c>
    </row>
    <row r="78" spans="1:8" ht="13.5">
      <c r="A78" s="17">
        <v>2026</v>
      </c>
      <c r="B78" s="21">
        <f>SUMPRODUCT(Population!$B79:$CX79,'Age Profiles'!$B$4:$CX$4)/SUMPRODUCT(Population!B79:CX79,'Age Profiles'!$B$3:$CX$3)</f>
        <v>0.7908683671889994</v>
      </c>
      <c r="C78" s="22">
        <f t="shared" si="5"/>
        <v>0.5021772596960689</v>
      </c>
      <c r="D78" s="21">
        <f>SUMPRODUCT(Population!$B79:$CX79,'Age Profiles'!$B$4:$CX$4)/1000000</f>
        <v>6996.256277552339</v>
      </c>
      <c r="E78" s="21">
        <f>SUMPRODUCT(Population!$B79:$CX79,'Age Profiles'!$B$3:$CX$3)/1000000</f>
        <v>8846.29676417491</v>
      </c>
      <c r="F78" s="21">
        <f t="shared" si="6"/>
        <v>2.6839200253652074</v>
      </c>
      <c r="G78" s="22">
        <f t="shared" si="7"/>
        <v>2.181742765669145</v>
      </c>
      <c r="H78" s="31">
        <f t="shared" si="8"/>
        <v>0.5021772596960625</v>
      </c>
    </row>
    <row r="79" spans="1:8" ht="13.5">
      <c r="A79" s="17">
        <v>2027</v>
      </c>
      <c r="B79" s="21">
        <f>SUMPRODUCT(Population!$B80:$CX80,'Age Profiles'!$B$4:$CX$4)/SUMPRODUCT(Population!B80:CX80,'Age Profiles'!$B$3:$CX$3)</f>
        <v>0.7949161749737919</v>
      </c>
      <c r="C79" s="22">
        <f t="shared" si="5"/>
        <v>0.5105128052949611</v>
      </c>
      <c r="D79" s="21">
        <f>SUMPRODUCT(Population!$B80:$CX80,'Age Profiles'!$B$4:$CX$4)/1000000</f>
        <v>7184.436010634695</v>
      </c>
      <c r="E79" s="21">
        <f>SUMPRODUCT(Population!$B80:$CX80,'Age Profiles'!$B$3:$CX$3)/1000000</f>
        <v>9037.979395590439</v>
      </c>
      <c r="F79" s="21">
        <f t="shared" si="6"/>
        <v>2.6541832564809065</v>
      </c>
      <c r="G79" s="22">
        <f t="shared" si="7"/>
        <v>2.1436704511859346</v>
      </c>
      <c r="H79" s="31">
        <f t="shared" si="8"/>
        <v>0.5105128052949719</v>
      </c>
    </row>
    <row r="80" spans="1:8" ht="13.5">
      <c r="A80" s="17">
        <v>2028</v>
      </c>
      <c r="B80" s="21">
        <f>SUMPRODUCT(Population!$B81:$CX81,'Age Profiles'!$B$4:$CX$4)/SUMPRODUCT(Population!B81:CX81,'Age Profiles'!$B$3:$CX$3)</f>
        <v>0.7991108325473772</v>
      </c>
      <c r="C80" s="22">
        <f t="shared" si="5"/>
        <v>0.526298141260852</v>
      </c>
      <c r="D80" s="21">
        <f>SUMPRODUCT(Population!$B81:$CX81,'Age Profiles'!$B$4:$CX$4)/1000000</f>
        <v>7376.024469511116</v>
      </c>
      <c r="E80" s="21">
        <f>SUMPRODUCT(Population!$B81:$CX81,'Age Profiles'!$B$3:$CX$3)/1000000</f>
        <v>9230.289678339219</v>
      </c>
      <c r="F80" s="21">
        <f t="shared" si="6"/>
        <v>2.6317782637065945</v>
      </c>
      <c r="G80" s="22">
        <f t="shared" si="7"/>
        <v>2.1054801224457456</v>
      </c>
      <c r="H80" s="31">
        <f t="shared" si="8"/>
        <v>0.526298141260849</v>
      </c>
    </row>
    <row r="81" spans="1:8" ht="13.5">
      <c r="A81" s="17">
        <v>2029</v>
      </c>
      <c r="B81" s="21">
        <f>SUMPRODUCT(Population!$B82:$CX82,'Age Profiles'!$B$4:$CX$4)/SUMPRODUCT(Population!B82:CX82,'Age Profiles'!$B$3:$CX$3)</f>
        <v>0.8035187546030225</v>
      </c>
      <c r="C81" s="22">
        <f t="shared" si="5"/>
        <v>0.5500875818289593</v>
      </c>
      <c r="D81" s="21">
        <f>SUMPRODUCT(Population!$B82:$CX82,'Age Profiles'!$B$4:$CX$4)/1000000</f>
        <v>7571.6230577261185</v>
      </c>
      <c r="E81" s="21">
        <f>SUMPRODUCT(Population!$B82:$CX82,'Age Profiles'!$B$3:$CX$3)/1000000</f>
        <v>9423.081931008406</v>
      </c>
      <c r="F81" s="21">
        <f t="shared" si="6"/>
        <v>2.617264733761535</v>
      </c>
      <c r="G81" s="22">
        <f t="shared" si="7"/>
        <v>2.067177151932564</v>
      </c>
      <c r="H81" s="31">
        <f t="shared" si="8"/>
        <v>0.5500875818289712</v>
      </c>
    </row>
    <row r="82" spans="1:8" ht="13.5">
      <c r="A82" s="17">
        <v>2030</v>
      </c>
      <c r="B82" s="21">
        <f>SUMPRODUCT(Population!$B83:$CX83,'Age Profiles'!$B$4:$CX$4)/SUMPRODUCT(Population!B83:CX83,'Age Profiles'!$B$3:$CX$3)</f>
        <v>0.8081815002667578</v>
      </c>
      <c r="C82" s="22">
        <f t="shared" si="5"/>
        <v>0.578613629731263</v>
      </c>
      <c r="D82" s="21">
        <f>SUMPRODUCT(Population!$B83:$CX83,'Age Profiles'!$B$4:$CX$4)/1000000</f>
        <v>7771.644912706662</v>
      </c>
      <c r="E82" s="21">
        <f>SUMPRODUCT(Population!$B83:$CX83,'Age Profiles'!$B$3:$CX$3)/1000000</f>
        <v>9616.212336141647</v>
      </c>
      <c r="F82" s="21">
        <f t="shared" si="6"/>
        <v>2.607439141482619</v>
      </c>
      <c r="G82" s="22">
        <f t="shared" si="7"/>
        <v>2.0288255117513474</v>
      </c>
      <c r="H82" s="31">
        <f t="shared" si="8"/>
        <v>0.5786136297312714</v>
      </c>
    </row>
    <row r="83" spans="1:8" ht="13.5">
      <c r="A83" s="17">
        <v>2031</v>
      </c>
      <c r="B83" s="21">
        <f>SUMPRODUCT(Population!$B84:$CX84,'Age Profiles'!$B$4:$CX$4)/SUMPRODUCT(Population!B84:CX84,'Age Profiles'!$B$3:$CX$3)</f>
        <v>0.8131032179208861</v>
      </c>
      <c r="C83" s="22">
        <f t="shared" si="5"/>
        <v>0.6071398462655719</v>
      </c>
      <c r="D83" s="21">
        <f>SUMPRODUCT(Population!$B84:$CX84,'Age Profiles'!$B$4:$CX$4)/1000000</f>
        <v>7976.177004971627</v>
      </c>
      <c r="E83" s="21">
        <f>SUMPRODUCT(Population!$B84:$CX84,'Age Profiles'!$B$3:$CX$3)/1000000</f>
        <v>9809.550410299444</v>
      </c>
      <c r="F83" s="21">
        <f t="shared" si="6"/>
        <v>2.5977382160121536</v>
      </c>
      <c r="G83" s="22">
        <f t="shared" si="7"/>
        <v>1.9905983697465914</v>
      </c>
      <c r="H83" s="31">
        <f t="shared" si="8"/>
        <v>0.6071398462655622</v>
      </c>
    </row>
    <row r="84" spans="1:8" ht="13.5">
      <c r="A84" s="17">
        <v>2032</v>
      </c>
      <c r="B84" s="21">
        <f>SUMPRODUCT(Population!$B85:$CX85,'Age Profiles'!$B$4:$CX$4)/SUMPRODUCT(Population!B85:CX85,'Age Profiles'!$B$3:$CX$3)</f>
        <v>0.818263856273218</v>
      </c>
      <c r="C84" s="22">
        <f t="shared" si="5"/>
        <v>0.6326786470343179</v>
      </c>
      <c r="D84" s="21">
        <f>SUMPRODUCT(Population!$B85:$CX85,'Age Profiles'!$B$4:$CX$4)/1000000</f>
        <v>8185.069902890894</v>
      </c>
      <c r="E84" s="21">
        <f>SUMPRODUCT(Population!$B85:$CX85,'Age Profiles'!$B$3:$CX$3)/1000000</f>
        <v>10002.971340039125</v>
      </c>
      <c r="F84" s="21">
        <f t="shared" si="6"/>
        <v>2.5852526540699476</v>
      </c>
      <c r="G84" s="22">
        <f t="shared" si="7"/>
        <v>1.9525740070356357</v>
      </c>
      <c r="H84" s="31">
        <f t="shared" si="8"/>
        <v>0.632678647034312</v>
      </c>
    </row>
    <row r="85" spans="1:8" ht="13.5">
      <c r="A85" s="17">
        <v>2033</v>
      </c>
      <c r="B85" s="21">
        <f>SUMPRODUCT(Population!$B86:$CX86,'Age Profiles'!$B$4:$CX$4)/SUMPRODUCT(Population!B86:CX86,'Age Profiles'!$B$3:$CX$3)</f>
        <v>0.8236453838887363</v>
      </c>
      <c r="C85" s="22">
        <f t="shared" si="5"/>
        <v>0.6555230648190431</v>
      </c>
      <c r="D85" s="21">
        <f>SUMPRODUCT(Population!$B86:$CX86,'Age Profiles'!$B$4:$CX$4)/1000000</f>
        <v>8398.171871043356</v>
      </c>
      <c r="E85" s="21">
        <f>SUMPRODUCT(Population!$B86:$CX86,'Age Profiles'!$B$3:$CX$3)/1000000</f>
        <v>10196.344246345996</v>
      </c>
      <c r="F85" s="21">
        <f t="shared" si="6"/>
        <v>2.5702296611823794</v>
      </c>
      <c r="G85" s="22">
        <f t="shared" si="7"/>
        <v>1.9147065963633463</v>
      </c>
      <c r="H85" s="31">
        <f t="shared" si="8"/>
        <v>0.6555230648190331</v>
      </c>
    </row>
    <row r="86" spans="1:8" ht="13.5">
      <c r="A86" s="17">
        <v>2034</v>
      </c>
      <c r="B86" s="21">
        <f>SUMPRODUCT(Population!$B87:$CX87,'Age Profiles'!$B$4:$CX$4)/SUMPRODUCT(Population!B87:CX87,'Age Profiles'!$B$3:$CX$3)</f>
        <v>0.8292202585865266</v>
      </c>
      <c r="C86" s="22">
        <f t="shared" si="5"/>
        <v>0.6745733827197209</v>
      </c>
      <c r="D86" s="21">
        <f>SUMPRODUCT(Population!$B87:$CX87,'Age Profiles'!$B$4:$CX$4)/1000000</f>
        <v>8615.218153086349</v>
      </c>
      <c r="E86" s="21">
        <f>SUMPRODUCT(Population!$B87:$CX87,'Age Profiles'!$B$3:$CX$3)/1000000</f>
        <v>10389.541335822752</v>
      </c>
      <c r="F86" s="21">
        <f t="shared" si="6"/>
        <v>2.5516144366266977</v>
      </c>
      <c r="G86" s="22">
        <f t="shared" si="7"/>
        <v>1.8770410539069822</v>
      </c>
      <c r="H86" s="31">
        <f t="shared" si="8"/>
        <v>0.6745733827197156</v>
      </c>
    </row>
    <row r="87" spans="1:8" ht="13.5">
      <c r="A87" s="17">
        <v>2035</v>
      </c>
      <c r="B87" s="21">
        <f>SUMPRODUCT(Population!$B88:$CX88,'Age Profiles'!$B$4:$CX$4)/SUMPRODUCT(Population!B88:CX88,'Age Profiles'!$B$3:$CX$3)</f>
        <v>0.8349586841664295</v>
      </c>
      <c r="C87" s="22">
        <f t="shared" si="5"/>
        <v>0.6896431839300441</v>
      </c>
      <c r="D87" s="21">
        <f>SUMPRODUCT(Population!$B88:$CX88,'Age Profiles'!$B$4:$CX$4)/1000000</f>
        <v>8835.896250640055</v>
      </c>
      <c r="E87" s="21">
        <f>SUMPRODUCT(Population!$B88:$CX88,'Age Profiles'!$B$3:$CX$3)/1000000</f>
        <v>10582.435296737181</v>
      </c>
      <c r="F87" s="21">
        <f t="shared" si="6"/>
        <v>2.5292351692899135</v>
      </c>
      <c r="G87" s="22">
        <f t="shared" si="7"/>
        <v>1.839591985359856</v>
      </c>
      <c r="H87" s="31">
        <f t="shared" si="8"/>
        <v>0.6896431839300576</v>
      </c>
    </row>
    <row r="88" spans="1:8" ht="13.5">
      <c r="A88" s="17">
        <v>2036</v>
      </c>
      <c r="B88" s="21">
        <f>SUMPRODUCT(Population!$B89:$CX89,'Age Profiles'!$B$4:$CX$4)/SUMPRODUCT(Population!B89:CX89,'Age Profiles'!$B$3:$CX$3)</f>
        <v>0.8408430176625629</v>
      </c>
      <c r="C88" s="22">
        <f t="shared" si="5"/>
        <v>0.7022737444094562</v>
      </c>
      <c r="D88" s="21">
        <f>SUMPRODUCT(Population!$B89:$CX89,'Age Profiles'!$B$4:$CX$4)/1000000</f>
        <v>9059.999594095321</v>
      </c>
      <c r="E88" s="21">
        <f>SUMPRODUCT(Population!$B89:$CX89,'Age Profiles'!$B$3:$CX$3)/1000000</f>
        <v>10774.900193951747</v>
      </c>
      <c r="F88" s="21">
        <f t="shared" si="6"/>
        <v>2.504653143001514</v>
      </c>
      <c r="G88" s="22">
        <f t="shared" si="7"/>
        <v>1.8023793985920533</v>
      </c>
      <c r="H88" s="31">
        <f t="shared" si="8"/>
        <v>0.7022737444094607</v>
      </c>
    </row>
    <row r="89" spans="1:8" ht="13.5">
      <c r="A89" s="17">
        <v>2037</v>
      </c>
      <c r="B89" s="21">
        <f>SUMPRODUCT(Population!$B90:$CX90,'Age Profiles'!$B$4:$CX$4)/SUMPRODUCT(Population!B90:CX90,'Age Profiles'!$B$3:$CX$3)</f>
        <v>0.84684519337909</v>
      </c>
      <c r="C89" s="22">
        <f t="shared" si="5"/>
        <v>0.711292640817268</v>
      </c>
      <c r="D89" s="21">
        <f>SUMPRODUCT(Population!$B90:$CX90,'Age Profiles'!$B$4:$CX$4)/1000000</f>
        <v>9287.192011797135</v>
      </c>
      <c r="E89" s="21">
        <f>SUMPRODUCT(Population!$B90:$CX90,'Age Profiles'!$B$3:$CX$3)/1000000</f>
        <v>10966.811979813321</v>
      </c>
      <c r="F89" s="21">
        <f t="shared" si="6"/>
        <v>2.4767172657893077</v>
      </c>
      <c r="G89" s="22">
        <f t="shared" si="7"/>
        <v>1.7654246249720027</v>
      </c>
      <c r="H89" s="31">
        <f t="shared" si="8"/>
        <v>0.711292640817305</v>
      </c>
    </row>
    <row r="90" spans="1:8" ht="13.5">
      <c r="A90" s="17">
        <v>2038</v>
      </c>
      <c r="B90" s="21">
        <f>SUMPRODUCT(Population!$B91:$CX91,'Age Profiles'!$B$4:$CX$4)/SUMPRODUCT(Population!B91:CX91,'Age Profiles'!$B$3:$CX$3)</f>
        <v>0.8529113178384923</v>
      </c>
      <c r="C90" s="22">
        <f t="shared" si="5"/>
        <v>0.7137669628848322</v>
      </c>
      <c r="D90" s="21">
        <f>SUMPRODUCT(Population!$B91:$CX91,'Age Profiles'!$B$4:$CX$4)/1000000</f>
        <v>9516.823330120726</v>
      </c>
      <c r="E90" s="21">
        <f>SUMPRODUCT(Population!$B91:$CX91,'Age Profiles'!$B$3:$CX$3)/1000000</f>
        <v>11158.045544804034</v>
      </c>
      <c r="F90" s="21">
        <f t="shared" si="6"/>
        <v>2.442486139665611</v>
      </c>
      <c r="G90" s="22">
        <f t="shared" si="7"/>
        <v>1.7287191767808103</v>
      </c>
      <c r="H90" s="31">
        <f t="shared" si="8"/>
        <v>0.7137669628848005</v>
      </c>
    </row>
    <row r="91" spans="1:8" ht="13.5">
      <c r="A91" s="17">
        <v>2039</v>
      </c>
      <c r="B91" s="21">
        <f>SUMPRODUCT(Population!$B92:$CX92,'Age Profiles'!$B$4:$CX$4)/SUMPRODUCT(Population!B92:CX92,'Age Profiles'!$B$3:$CX$3)</f>
        <v>0.8589790501350038</v>
      </c>
      <c r="C91" s="22">
        <f t="shared" si="5"/>
        <v>0.7088955952207338</v>
      </c>
      <c r="D91" s="21">
        <f>SUMPRODUCT(Population!$B92:$CX92,'Age Profiles'!$B$4:$CX$4)/1000000</f>
        <v>9748.103367703672</v>
      </c>
      <c r="E91" s="21">
        <f>SUMPRODUCT(Population!$B92:$CX92,'Age Profiles'!$B$3:$CX$3)/1000000</f>
        <v>11348.476270953972</v>
      </c>
      <c r="F91" s="21">
        <f t="shared" si="6"/>
        <v>2.401163039008148</v>
      </c>
      <c r="G91" s="22">
        <f t="shared" si="7"/>
        <v>1.6922674437874128</v>
      </c>
      <c r="H91" s="31">
        <f t="shared" si="8"/>
        <v>0.7088955952207354</v>
      </c>
    </row>
    <row r="92" spans="1:8" ht="13.5">
      <c r="A92" s="17">
        <v>2040</v>
      </c>
      <c r="B92" s="21">
        <f>SUMPRODUCT(Population!$B93:$CX93,'Age Profiles'!$B$4:$CX$4)/SUMPRODUCT(Population!B93:CX93,'Age Profiles'!$B$3:$CX$3)</f>
        <v>0.8649962398923894</v>
      </c>
      <c r="C92" s="22">
        <f t="shared" si="5"/>
        <v>0.6980626957420184</v>
      </c>
      <c r="D92" s="21">
        <f>SUMPRODUCT(Population!$B93:$CX93,'Age Profiles'!$B$4:$CX$4)/1000000</f>
        <v>9980.311748706692</v>
      </c>
      <c r="E92" s="21">
        <f>SUMPRODUCT(Population!$B93:$CX93,'Age Profiles'!$B$3:$CX$3)/1000000</f>
        <v>11537.982812443555</v>
      </c>
      <c r="F92" s="21">
        <f t="shared" si="6"/>
        <v>2.3541587483180146</v>
      </c>
      <c r="G92" s="22">
        <f t="shared" si="7"/>
        <v>1.6560960525759914</v>
      </c>
      <c r="H92" s="31">
        <f t="shared" si="8"/>
        <v>0.6980626957420233</v>
      </c>
    </row>
    <row r="93" spans="1:8" ht="13.5">
      <c r="A93" s="17">
        <v>2041</v>
      </c>
      <c r="B93" s="21">
        <f>SUMPRODUCT(Population!$B94:$CX94,'Age Profiles'!$B$4:$CX$4)/SUMPRODUCT(Population!B94:CX94,'Age Profiles'!$B$3:$CX$3)</f>
        <v>0.870926012747894</v>
      </c>
      <c r="C93" s="22">
        <f t="shared" si="5"/>
        <v>0.6831868086865747</v>
      </c>
      <c r="D93" s="21">
        <f>SUMPRODUCT(Population!$B94:$CX94,'Age Profiles'!$B$4:$CX$4)/1000000</f>
        <v>10212.866373085299</v>
      </c>
      <c r="E93" s="21">
        <f>SUMPRODUCT(Population!$B94:$CX94,'Age Profiles'!$B$3:$CX$3)/1000000</f>
        <v>11726.44544266426</v>
      </c>
      <c r="F93" s="21">
        <f t="shared" si="6"/>
        <v>2.3034007327286</v>
      </c>
      <c r="G93" s="22">
        <f t="shared" si="7"/>
        <v>1.6202139240420237</v>
      </c>
      <c r="H93" s="31">
        <f t="shared" si="8"/>
        <v>0.6831868086865762</v>
      </c>
    </row>
    <row r="94" spans="1:8" ht="13.5">
      <c r="A94" s="17">
        <v>2042</v>
      </c>
      <c r="B94" s="21">
        <f>SUMPRODUCT(Population!$B95:$CX95,'Age Profiles'!$B$4:$CX$4)/SUMPRODUCT(Population!B95:CX95,'Age Profiles'!$B$3:$CX$3)</f>
        <v>0.8767436013141875</v>
      </c>
      <c r="C94" s="22">
        <f t="shared" si="5"/>
        <v>0.6657562742162318</v>
      </c>
      <c r="D94" s="21">
        <f>SUMPRODUCT(Population!$B95:$CX95,'Age Profiles'!$B$4:$CX$4)/1000000</f>
        <v>10445.301722717355</v>
      </c>
      <c r="E94" s="21">
        <f>SUMPRODUCT(Population!$B95:$CX95,'Age Profiles'!$B$3:$CX$3)/1000000</f>
        <v>11913.74731114143</v>
      </c>
      <c r="F94" s="21">
        <f t="shared" si="6"/>
        <v>2.2503946891916717</v>
      </c>
      <c r="G94" s="22">
        <f t="shared" si="7"/>
        <v>1.5846384149754613</v>
      </c>
      <c r="H94" s="31">
        <f t="shared" si="8"/>
        <v>0.6657562742162104</v>
      </c>
    </row>
    <row r="95" spans="1:8" ht="13.5">
      <c r="A95" s="17">
        <v>2043</v>
      </c>
      <c r="B95" s="21">
        <f>SUMPRODUCT(Population!$B96:$CX96,'Age Profiles'!$B$4:$CX$4)/SUMPRODUCT(Population!B96:CX96,'Age Profiles'!$B$3:$CX$3)</f>
        <v>0.8824303173344646</v>
      </c>
      <c r="C95" s="22">
        <f t="shared" si="5"/>
        <v>0.6465234356141777</v>
      </c>
      <c r="D95" s="21">
        <f>SUMPRODUCT(Population!$B96:$CX96,'Age Profiles'!$B$4:$CX$4)/1000000</f>
        <v>10677.206747405142</v>
      </c>
      <c r="E95" s="21">
        <f>SUMPRODUCT(Population!$B96:$CX96,'Age Profiles'!$B$3:$CX$3)/1000000</f>
        <v>12099.773248563712</v>
      </c>
      <c r="F95" s="21">
        <f t="shared" si="6"/>
        <v>2.195897741917007</v>
      </c>
      <c r="G95" s="22">
        <f t="shared" si="7"/>
        <v>1.5493743063028542</v>
      </c>
      <c r="H95" s="31">
        <f t="shared" si="8"/>
        <v>0.6465234356141527</v>
      </c>
    </row>
    <row r="96" spans="1:8" ht="13.5">
      <c r="A96" s="17">
        <v>2044</v>
      </c>
      <c r="B96" s="21">
        <f>SUMPRODUCT(Population!$B97:$CX97,'Age Profiles'!$B$4:$CX$4)/SUMPRODUCT(Population!B97:CX97,'Age Profiles'!$B$3:$CX$3)</f>
        <v>0.8879677184792091</v>
      </c>
      <c r="C96" s="22">
        <f t="shared" si="5"/>
        <v>0.6255564105041128</v>
      </c>
      <c r="D96" s="21">
        <f>SUMPRODUCT(Population!$B97:$CX97,'Age Profiles'!$B$4:$CX$4)/1000000</f>
        <v>10908.160778152584</v>
      </c>
      <c r="E96" s="21">
        <f>SUMPRODUCT(Population!$B97:$CX97,'Age Profiles'!$B$3:$CX$3)/1000000</f>
        <v>12284.411416255767</v>
      </c>
      <c r="F96" s="21">
        <f t="shared" si="6"/>
        <v>2.1399945526754784</v>
      </c>
      <c r="G96" s="22">
        <f t="shared" si="7"/>
        <v>1.5144381421713318</v>
      </c>
      <c r="H96" s="31">
        <f t="shared" si="8"/>
        <v>0.6255564105041467</v>
      </c>
    </row>
    <row r="97" spans="1:8" ht="13.5">
      <c r="A97" s="17">
        <v>2045</v>
      </c>
      <c r="B97" s="21">
        <f>SUMPRODUCT(Population!$B98:$CX98,'Age Profiles'!$B$4:$CX$4)/SUMPRODUCT(Population!B98:CX98,'Age Profiles'!$B$3:$CX$3)</f>
        <v>0.8933325969394043</v>
      </c>
      <c r="C97" s="22">
        <f t="shared" si="5"/>
        <v>0.6023571247462873</v>
      </c>
      <c r="D97" s="21">
        <f>SUMPRODUCT(Population!$B98:$CX98,'Age Profiles'!$B$4:$CX$4)/1000000</f>
        <v>11137.668117251551</v>
      </c>
      <c r="E97" s="21">
        <f>SUMPRODUCT(Population!$B98:$CX98,'Age Profiles'!$B$3:$CX$3)/1000000</f>
        <v>12467.549214491533</v>
      </c>
      <c r="F97" s="21">
        <f t="shared" si="6"/>
        <v>2.0821683039739938</v>
      </c>
      <c r="G97" s="22">
        <f t="shared" si="7"/>
        <v>1.4798111792277135</v>
      </c>
      <c r="H97" s="31">
        <f t="shared" si="8"/>
        <v>0.6023571247462802</v>
      </c>
    </row>
    <row r="98" spans="1:8" ht="13.5">
      <c r="A98" s="17">
        <v>2046</v>
      </c>
      <c r="B98" s="21">
        <f>SUMPRODUCT(Population!$B99:$CX99,'Age Profiles'!$B$4:$CX$4)/SUMPRODUCT(Population!B99:CX99,'Age Profiles'!$B$3:$CX$3)</f>
        <v>0.8984954938650698</v>
      </c>
      <c r="C98" s="22">
        <f t="shared" si="5"/>
        <v>0.5762730520932646</v>
      </c>
      <c r="D98" s="21">
        <f>SUMPRODUCT(Population!$B99:$CX99,'Age Profiles'!$B$4:$CX$4)/1000000</f>
        <v>11365.137427014753</v>
      </c>
      <c r="E98" s="21">
        <f>SUMPRODUCT(Population!$B99:$CX99,'Age Profiles'!$B$3:$CX$3)/1000000</f>
        <v>12649.075598726928</v>
      </c>
      <c r="F98" s="21">
        <f t="shared" si="6"/>
        <v>2.0217661971916034</v>
      </c>
      <c r="G98" s="22">
        <f t="shared" si="7"/>
        <v>1.4454931450983401</v>
      </c>
      <c r="H98" s="31">
        <f t="shared" si="8"/>
        <v>0.5762730520932633</v>
      </c>
    </row>
    <row r="99" spans="1:8" ht="13.5">
      <c r="A99" s="17">
        <v>2047</v>
      </c>
      <c r="B99" s="21">
        <f>SUMPRODUCT(Population!$B100:$CX100,'Age Profiles'!$B$4:$CX$4)/SUMPRODUCT(Population!B100:CX100,'Age Profiles'!$B$3:$CX$3)</f>
        <v>0.903420116970019</v>
      </c>
      <c r="C99" s="22">
        <f t="shared" si="5"/>
        <v>0.5466000001859341</v>
      </c>
      <c r="D99" s="21">
        <f>SUMPRODUCT(Population!$B100:$CX100,'Age Profiles'!$B$4:$CX$4)/1000000</f>
        <v>11589.870309139902</v>
      </c>
      <c r="E99" s="21">
        <f>SUMPRODUCT(Population!$B100:$CX100,'Age Profiles'!$B$3:$CX$3)/1000000</f>
        <v>12828.882256918487</v>
      </c>
      <c r="F99" s="21">
        <f t="shared" si="6"/>
        <v>1.9580918038392892</v>
      </c>
      <c r="G99" s="22">
        <f t="shared" si="7"/>
        <v>1.4114918036533366</v>
      </c>
      <c r="H99" s="31">
        <f t="shared" si="8"/>
        <v>0.5466000001859526</v>
      </c>
    </row>
    <row r="100" spans="1:8" ht="13.5">
      <c r="A100" s="17">
        <v>2048</v>
      </c>
      <c r="B100" s="21">
        <f>SUMPRODUCT(Population!$B101:$CX101,'Age Profiles'!$B$4:$CX$4)/SUMPRODUCT(Population!B101:CX101,'Age Profiles'!$B$3:$CX$3)</f>
        <v>0.908063631361167</v>
      </c>
      <c r="C100" s="22">
        <f t="shared" si="5"/>
        <v>0.5126763699814477</v>
      </c>
      <c r="D100" s="21">
        <f>SUMPRODUCT(Population!$B101:$CX101,'Age Profiles'!$B$4:$CX$4)/1000000</f>
        <v>11811.055266585967</v>
      </c>
      <c r="E100" s="21">
        <f>SUMPRODUCT(Population!$B101:$CX101,'Age Profiles'!$B$3:$CX$3)/1000000</f>
        <v>13006.858615052626</v>
      </c>
      <c r="F100" s="21">
        <f t="shared" si="6"/>
        <v>1.8904512469699493</v>
      </c>
      <c r="G100" s="22">
        <f t="shared" si="7"/>
        <v>1.377774876988511</v>
      </c>
      <c r="H100" s="31">
        <f t="shared" si="8"/>
        <v>0.5126763699814383</v>
      </c>
    </row>
    <row r="101" spans="1:8" ht="13.5">
      <c r="A101" s="17">
        <v>2049</v>
      </c>
      <c r="B101" s="21">
        <f>SUMPRODUCT(Population!$B102:$CX102,'Age Profiles'!$B$4:$CX$4)/SUMPRODUCT(Population!B102:CX102,'Age Profiles'!$B$3:$CX$3)</f>
        <v>0.9123770680268991</v>
      </c>
      <c r="C101" s="22">
        <f t="shared" si="5"/>
        <v>0.4738901673077542</v>
      </c>
      <c r="D101" s="21">
        <f>SUMPRODUCT(Population!$B102:$CX102,'Age Profiles'!$B$4:$CX$4)/1000000</f>
        <v>12027.77384172471</v>
      </c>
      <c r="E101" s="21">
        <f>SUMPRODUCT(Population!$B102:$CX102,'Age Profiles'!$B$3:$CX$3)/1000000</f>
        <v>13182.898017960815</v>
      </c>
      <c r="F101" s="21">
        <f t="shared" si="6"/>
        <v>1.8182482433687037</v>
      </c>
      <c r="G101" s="22">
        <f t="shared" si="7"/>
        <v>1.3443580760609288</v>
      </c>
      <c r="H101" s="31">
        <f t="shared" si="8"/>
        <v>0.4738901673077749</v>
      </c>
    </row>
    <row r="102" spans="1:8" ht="14.25" thickBot="1">
      <c r="A102" s="18">
        <v>2050</v>
      </c>
      <c r="B102" s="23">
        <f>SUMPRODUCT(Population!$B103:$CX103,'Age Profiles'!$B$4:$CX$4)/SUMPRODUCT(Population!B103:CX103,'Age Profiles'!$B$3:$CX$3)</f>
        <v>0.9163058488303856</v>
      </c>
      <c r="C102" s="24">
        <f t="shared" si="5"/>
        <v>0.4296848635697924</v>
      </c>
      <c r="D102" s="23">
        <f>SUMPRODUCT(Population!$B103:$CX103,'Age Profiles'!$B$4:$CX$4)/1000000</f>
        <v>12238.998326722593</v>
      </c>
      <c r="E102" s="23">
        <f>SUMPRODUCT(Population!$B103:$CX103,'Age Profiles'!$B$3:$CX$3)/1000000</f>
        <v>13356.892070857133</v>
      </c>
      <c r="F102" s="23">
        <f t="shared" si="6"/>
        <v>1.7408975383931873</v>
      </c>
      <c r="G102" s="24">
        <f t="shared" si="7"/>
        <v>1.3112126748234065</v>
      </c>
      <c r="H102" s="32">
        <f t="shared" si="8"/>
        <v>0.42968486356978075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- 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Amonthep Chawla</dc:creator>
  <cp:keywords/>
  <dc:description/>
  <cp:lastModifiedBy>Admin</cp:lastModifiedBy>
  <cp:lastPrinted>2008-09-18T05:04:32Z</cp:lastPrinted>
  <dcterms:created xsi:type="dcterms:W3CDTF">2008-03-21T19:57:38Z</dcterms:created>
  <dcterms:modified xsi:type="dcterms:W3CDTF">2009-05-26T16:40:23Z</dcterms:modified>
  <cp:category/>
  <cp:version/>
  <cp:contentType/>
  <cp:contentStatus/>
</cp:coreProperties>
</file>